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Levente\Desktop\Levente\Munka\Főépítész\Zámoly\2019_régi óvoda\Megrendelő\Költségvetések\"/>
    </mc:Choice>
  </mc:AlternateContent>
  <bookViews>
    <workbookView xWindow="240" yWindow="15" windowWidth="16095" windowHeight="9660"/>
  </bookViews>
  <sheets>
    <sheet name="Info" sheetId="1" r:id="rId1"/>
    <sheet name="Főösszesítő" sheetId="2" r:id="rId2"/>
    <sheet name="Munkanem összesítő" sheetId="3" r:id="rId3"/>
    <sheet name="Bontási m." sheetId="4" r:id="rId4"/>
    <sheet name="Zsaluzás és Állványozás" sheetId="5" r:id="rId5"/>
    <sheet name="Helyszíni beton és vasbeton m." sheetId="6" r:id="rId6"/>
    <sheet name="Ácsmunkák" sheetId="7" r:id="rId7"/>
    <sheet name="Égéstermék elvezetők" sheetId="8" r:id="rId8"/>
    <sheet name="Tetőfedés" sheetId="9" r:id="rId9"/>
    <sheet name="Bádogozás" sheetId="10" r:id="rId10"/>
    <sheet name="Szigetelés" sheetId="11" r:id="rId11"/>
  </sheets>
  <calcPr calcId="152511"/>
</workbook>
</file>

<file path=xl/calcChain.xml><?xml version="1.0" encoding="utf-8"?>
<calcChain xmlns="http://schemas.openxmlformats.org/spreadsheetml/2006/main">
  <c r="I2" i="11" l="1"/>
  <c r="I3" i="11" s="1"/>
  <c r="D9" i="3" s="1"/>
  <c r="H2" i="11"/>
  <c r="H3" i="11" s="1"/>
  <c r="C9" i="3" s="1"/>
  <c r="I15" i="10"/>
  <c r="H15" i="10"/>
  <c r="I14" i="10"/>
  <c r="H14" i="10"/>
  <c r="I13" i="10"/>
  <c r="H13" i="10"/>
  <c r="I12" i="10"/>
  <c r="H12" i="10"/>
  <c r="I11" i="10"/>
  <c r="H11" i="10"/>
  <c r="I10" i="10"/>
  <c r="H10" i="10"/>
  <c r="I9" i="10"/>
  <c r="H9" i="10"/>
  <c r="I8" i="10"/>
  <c r="H8" i="10"/>
  <c r="I7" i="10"/>
  <c r="H7" i="10"/>
  <c r="I6" i="10"/>
  <c r="H6" i="10"/>
  <c r="I5" i="10"/>
  <c r="H5" i="10"/>
  <c r="I4" i="10"/>
  <c r="H4" i="10"/>
  <c r="I3" i="10"/>
  <c r="H3" i="10"/>
  <c r="I2" i="10"/>
  <c r="I16" i="10" s="1"/>
  <c r="D8" i="3" s="1"/>
  <c r="H2" i="10"/>
  <c r="H16" i="10" s="1"/>
  <c r="C8" i="3" s="1"/>
  <c r="I5" i="9"/>
  <c r="H5" i="9"/>
  <c r="I4" i="9"/>
  <c r="H4" i="9"/>
  <c r="I3" i="9"/>
  <c r="H3" i="9"/>
  <c r="I2" i="9"/>
  <c r="I6" i="9" s="1"/>
  <c r="D7" i="3" s="1"/>
  <c r="H2" i="9"/>
  <c r="H6" i="9" s="1"/>
  <c r="C7" i="3" s="1"/>
  <c r="I3" i="8"/>
  <c r="H3" i="8"/>
  <c r="I2" i="8"/>
  <c r="I4" i="8" s="1"/>
  <c r="D6" i="3" s="1"/>
  <c r="H2" i="8"/>
  <c r="H4" i="8" s="1"/>
  <c r="C6" i="3" s="1"/>
  <c r="I4" i="7"/>
  <c r="H4" i="7"/>
  <c r="I3" i="7"/>
  <c r="H3" i="7"/>
  <c r="I2" i="7"/>
  <c r="I5" i="7" s="1"/>
  <c r="D5" i="3" s="1"/>
  <c r="H2" i="7"/>
  <c r="H5" i="7" s="1"/>
  <c r="C5" i="3" s="1"/>
  <c r="I5" i="6"/>
  <c r="H5" i="6"/>
  <c r="I4" i="6"/>
  <c r="H4" i="6"/>
  <c r="I3" i="6"/>
  <c r="H3" i="6"/>
  <c r="I2" i="6"/>
  <c r="I6" i="6" s="1"/>
  <c r="D4" i="3" s="1"/>
  <c r="H2" i="6"/>
  <c r="H6" i="6" s="1"/>
  <c r="C4" i="3" s="1"/>
  <c r="I4" i="5"/>
  <c r="H4" i="5"/>
  <c r="I3" i="5"/>
  <c r="H3" i="5"/>
  <c r="I2" i="5"/>
  <c r="I5" i="5" s="1"/>
  <c r="D3" i="3" s="1"/>
  <c r="H2" i="5"/>
  <c r="H5" i="5" s="1"/>
  <c r="C3" i="3" s="1"/>
  <c r="I5" i="4"/>
  <c r="H5" i="4"/>
  <c r="I4" i="4"/>
  <c r="H4" i="4"/>
  <c r="I3" i="4"/>
  <c r="H3" i="4"/>
  <c r="I2" i="4"/>
  <c r="I6" i="4" s="1"/>
  <c r="D2" i="3" s="1"/>
  <c r="D10" i="3" s="1"/>
  <c r="D5" i="2" s="1"/>
  <c r="H2" i="4"/>
  <c r="H6" i="4" s="1"/>
  <c r="C2" i="3" s="1"/>
  <c r="C10" i="3" s="1"/>
  <c r="C5" i="2" s="1"/>
  <c r="C6" i="2" s="1"/>
  <c r="C7" i="2" s="1"/>
  <c r="C8" i="2" s="1"/>
</calcChain>
</file>

<file path=xl/sharedStrings.xml><?xml version="1.0" encoding="utf-8"?>
<sst xmlns="http://schemas.openxmlformats.org/spreadsheetml/2006/main" count="347" uniqueCount="176">
  <si>
    <t>Exportált költségvetés adatai</t>
  </si>
  <si>
    <t>Költségvetés neve:</t>
  </si>
  <si>
    <t>Zámoly tetőcsere</t>
  </si>
  <si>
    <t>Leírás:</t>
  </si>
  <si>
    <t>Költségvetés jellege:</t>
  </si>
  <si>
    <t>Felújítás</t>
  </si>
  <si>
    <t>Tételek száma:</t>
  </si>
  <si>
    <t>35 db</t>
  </si>
  <si>
    <t>Munkanemek száma:</t>
  </si>
  <si>
    <t>8 db</t>
  </si>
  <si>
    <t>Fejezetek száma:</t>
  </si>
  <si>
    <t>Nem fejezetes</t>
  </si>
  <si>
    <t>Építmény tulajdonsága:</t>
  </si>
  <si>
    <t>Két és többlakásos lakóépület</t>
  </si>
  <si>
    <t>Utolsó módosítás:</t>
  </si>
  <si>
    <t>2020-03-17 16:30:18</t>
  </si>
  <si>
    <t>Rezsióradíj:</t>
  </si>
  <si>
    <t>Bruttó végösszeg:</t>
  </si>
  <si>
    <t>Készítette:</t>
  </si>
  <si>
    <t>akucs.levente@alteon.hu</t>
  </si>
  <si>
    <t>Figyelem!</t>
  </si>
  <si>
    <t>Ez az információs ablak az exportálással létrejött költségvetés alapadatait tartalmazza!</t>
  </si>
  <si>
    <t>A további munkafüzet-lapokon történő változtatások nincsenek hatással az oldal adataira!
Továbbá az ezen az oldalon kiadott módosítások nem változtatják a költségvetés adatait!</t>
  </si>
  <si>
    <t>Készült a TERC-ETALON Online Építőipari Költségvetés-készítő és Kiíró Programrendszerrel</t>
  </si>
  <si>
    <t>http://www.etalon.terc.hu</t>
  </si>
  <si>
    <t>Ssz.</t>
  </si>
  <si>
    <t>Megnevezés</t>
  </si>
  <si>
    <t>Anyagköltség</t>
  </si>
  <si>
    <t>Díjköltség</t>
  </si>
  <si>
    <t>2</t>
  </si>
  <si>
    <t>Bontás, építőanyagok újrahasznosítása</t>
  </si>
  <si>
    <t>Tételszám</t>
  </si>
  <si>
    <t>Tétel szövege</t>
  </si>
  <si>
    <t>Menny.</t>
  </si>
  <si>
    <t>Egység</t>
  </si>
  <si>
    <t>Anyag egységár</t>
  </si>
  <si>
    <t>Díj egységre</t>
  </si>
  <si>
    <t>Anyag összesen</t>
  </si>
  <si>
    <t>Díj összesen</t>
  </si>
  <si>
    <t>Megjegyzés</t>
  </si>
  <si>
    <t>ÖN azonosító</t>
  </si>
  <si>
    <t>K. jelző</t>
  </si>
  <si>
    <t>Munkanem</t>
  </si>
  <si>
    <t>Normaidő</t>
  </si>
  <si>
    <t xml:space="preserve"> 210110016786</t>
  </si>
  <si>
    <t>Építési törmelék konténeres elszállítása, lerakása, lerakóhelyi díjjal, 7,0 m³-es konténerbe</t>
  </si>
  <si>
    <t>db</t>
  </si>
  <si>
    <t>21-011-11.5</t>
  </si>
  <si>
    <t>ÖN</t>
  </si>
  <si>
    <t xml:space="preserve"> 210110016825</t>
  </si>
  <si>
    <t>Munkahelyi depóniából építési törmelék konténerbe rakása,  kézi erővel, önálló munka esetén elszámolva, konténer szállítás nélkül</t>
  </si>
  <si>
    <t>m3</t>
  </si>
  <si>
    <t>21-011-12</t>
  </si>
  <si>
    <t xml:space="preserve"> 20303277190</t>
  </si>
  <si>
    <t>bontott fa hulladék felrakása szállítóeszközre gépi erővel, kiegészítő kézi munkával</t>
  </si>
  <si>
    <t>02-030-5.1</t>
  </si>
  <si>
    <t xml:space="preserve"> 20303277156</t>
  </si>
  <si>
    <t>bontott fém hulladék felrakása szállítóeszközre gépi erővel, kiegészítő kézi munkával</t>
  </si>
  <si>
    <t>02-030-3.1</t>
  </si>
  <si>
    <t>Munkanem összesen (HUF)</t>
  </si>
  <si>
    <t>15</t>
  </si>
  <si>
    <t>Zsaluzás és állványozás</t>
  </si>
  <si>
    <t xml:space="preserve"> 150120012551</t>
  </si>
  <si>
    <t>Homlokzati csőállvány állítása állványcsőből, lefolyócső szereléséhez, szintenkénti pallóterítéssel, korlát- és lábdeszkával, kétlábas, 0,60-0,90 m padlószélességgel, munkapadló távolság 2,00 m, 2,00 kN/m² terhelhetőséggel, állványépítés MSZ és alkalmazástechnikai kézikönyv szerint, 6,00 m munkapadló magasságig</t>
  </si>
  <si>
    <t>m</t>
  </si>
  <si>
    <t>15-012-11.1</t>
  </si>
  <si>
    <t xml:space="preserve"> 150020010856</t>
  </si>
  <si>
    <t>Kétoldali falzsaluzás függőleges vagy ferde sík felülettel, fa zsaluzattal, 3 m magasságig</t>
  </si>
  <si>
    <t>m2</t>
  </si>
  <si>
    <t>15-002-1.1.1</t>
  </si>
  <si>
    <t xml:space="preserve"> 159021235912</t>
  </si>
  <si>
    <t>BÉRLETI DÍJ kétoldali falzsaluzásnál, függőleges vagy ferde sík felülettel, szerelt táblás zsaluzattal, kézzel mozgatva, 3 m magasságig, Szerelt táblás zsaluzat (2 m²-nyi elem) bérleti díj/Hó</t>
  </si>
  <si>
    <t>15-902-1.2.1-0024001</t>
  </si>
  <si>
    <t>31</t>
  </si>
  <si>
    <t>Helyszíni beton és vasbeton munkák</t>
  </si>
  <si>
    <t xml:space="preserve"> 310011236700</t>
  </si>
  <si>
    <t>Betonacél helyszíni szerelése  függőleges vagy vízszintes tartószerkezetbe, bordás betonacélból, 4-10 mm átmérő között, FERALPI hidegen húzott bordás betonacél, 6 m-es szálban, BHB55.50  8 mm</t>
  </si>
  <si>
    <t>t</t>
  </si>
  <si>
    <t>31-001-1.2.1-0220955</t>
  </si>
  <si>
    <t xml:space="preserve"> 310011236891</t>
  </si>
  <si>
    <t>Betonacél helyszíni szerelése  függőleges vagy vízszintes tartószerkezetbe, bordás betonacélból, 12-20 mm átmérő között, FERALPI bordás betonacél, 6 m-es szálban, B500B  12 mm</t>
  </si>
  <si>
    <t>31-001-1.2.2-0221002</t>
  </si>
  <si>
    <t xml:space="preserve"> 310110041311</t>
  </si>
  <si>
    <t>Vasbetonfal készítése,  X0v(H), XC1, XC2, XC3 környezeti osztályú, kissé képlékeny vagy képlékeny konzisztenciájú betonból, szivattyús technológiával, vibrátoros tömörítéssel, 25-50 cm vastagság között, C20/25 - X0v(H) - 24 - F2 - CEM 52,5, m = 6,4 finomsági modulussal</t>
  </si>
  <si>
    <t>31-011-3.3.3-0230410</t>
  </si>
  <si>
    <t xml:space="preserve"> 310114482753</t>
  </si>
  <si>
    <t>Betonszivattyúk függőleges emeléshez, mobil betonszivattyú gémmel, 47 m maximális kinyúlásig, 17-20 m között</t>
  </si>
  <si>
    <t>óra</t>
  </si>
  <si>
    <t>31-011-90.2.2.2</t>
  </si>
  <si>
    <t>35</t>
  </si>
  <si>
    <t>Ácsmunka</t>
  </si>
  <si>
    <t xml:space="preserve"> 350000108120</t>
  </si>
  <si>
    <t>Fa tetőszerkezet bontása 0,036-0,070 m³/m² famennyiség között</t>
  </si>
  <si>
    <t>35-000-1.2</t>
  </si>
  <si>
    <t>Faanyag gomba és rovarkártevő elleni megelőző védelme merítéses, bemártásos fürösztéses technológiával felhordott anyaggal</t>
  </si>
  <si>
    <t>35-011-1.1.2</t>
  </si>
  <si>
    <t xml:space="preserve"> 350010108434</t>
  </si>
  <si>
    <t>Fa tetőszerkezetek bármely rendszerben faragott (fűrészelt) fából, 0,061-0,070 m³/m² bedolgozott famennyiség között, Fűrészelt gerenda 150x200-300x300 mm 3-6.5 m I.o.</t>
  </si>
  <si>
    <t>35-001-1.8-0680041</t>
  </si>
  <si>
    <t>37</t>
  </si>
  <si>
    <t>Égéstermék-elvezető berendezések</t>
  </si>
  <si>
    <t xml:space="preserve"> 370000130754</t>
  </si>
  <si>
    <t>Kémények bontása, épületen belül</t>
  </si>
  <si>
    <t>m³</t>
  </si>
  <si>
    <t>37-000-1.1</t>
  </si>
  <si>
    <t xml:space="preserve"> 370000130766</t>
  </si>
  <si>
    <t>Kémények bontása, tetőn kívül</t>
  </si>
  <si>
    <t>37-000-1.2</t>
  </si>
  <si>
    <t>41</t>
  </si>
  <si>
    <t>Tetőfedés</t>
  </si>
  <si>
    <t xml:space="preserve"> 410000197712</t>
  </si>
  <si>
    <t>Cserépfedés bontása (bármely rendszerű)</t>
  </si>
  <si>
    <t>41-000-4</t>
  </si>
  <si>
    <t xml:space="preserve"> 410040203904</t>
  </si>
  <si>
    <t>Egyszeres fedés oldalhornyos betoncserepekkel, sík felületű, 45° tetőhajlásszögig, TERRÁN Rundo ColorSystem alapcserép, tégla, bordó, antracit, sötétbarna</t>
  </si>
  <si>
    <t>41-004-1.5.1-0134011</t>
  </si>
  <si>
    <t xml:space="preserve"> 410042261091</t>
  </si>
  <si>
    <t>Egyszeres betoncserépfedésnél taréjgerinc készítése, sík betoncserépfedésnél, kúpcseréppel, kúpcseréprögzítővel és kúpalátéttel, TERRÁN Rundo ColorSystem kúpcserép, tégla, bordó, antracit, sötétbarna TERRÁN kúpcseréprögzítő, bordó, tégla, fekete TERRÁN MediRoll Eco alumínium kúpalátét, tégla, fekete, barna</t>
  </si>
  <si>
    <t>41-004-19.3.2-0134012</t>
  </si>
  <si>
    <t xml:space="preserve"> 410040205635</t>
  </si>
  <si>
    <t>Egyszeres betoncserépfedésnél oromszegély készítése, fém oromszegéllyel, TERRÁN acél oromszegély, védőfóliázott, tégla, fekete</t>
  </si>
  <si>
    <t>41-004-19.2.2-0994033</t>
  </si>
  <si>
    <t>43</t>
  </si>
  <si>
    <t>Bádogozás</t>
  </si>
  <si>
    <t xml:space="preserve"> 430000330732</t>
  </si>
  <si>
    <t>Függőereszcsatorna bontása, 50 cm kiterített szélességig</t>
  </si>
  <si>
    <t>43-000-1</t>
  </si>
  <si>
    <t xml:space="preserve"> 430000330773</t>
  </si>
  <si>
    <t>Lefolyó csatorna bontása 50 cm kiterített szélességig</t>
  </si>
  <si>
    <t>43-000-5</t>
  </si>
  <si>
    <t xml:space="preserve"> 430020334302</t>
  </si>
  <si>
    <t>Függőereszcsatorna szerelése, félkörszelvényű, bármilyen kiterített szélességben, színes műanyagbevonatú horganyzott acéllemezből, LINDAB Rainline R 125 félkörszelvényű függő ereszcsatorna, horganyzott acél + Elite bevonat, standard színben</t>
  </si>
  <si>
    <t>43-002-1.2-0144002</t>
  </si>
  <si>
    <t xml:space="preserve"> 430020334963</t>
  </si>
  <si>
    <t>Függőereszcsatorna kiegészítő szerelvények elhelyezése,  félkörszelvényű, bármilyen kiterített szélességben, színes műanyag bevonatú horganyzott acéllemezből, LINDAB Rainline RVI 125 ereszcsatorna belső szöglet, hossz: 300 mm, horganyzott acél + Elite bevonat, standard színben</t>
  </si>
  <si>
    <t>43-002-2.2-0144022</t>
  </si>
  <si>
    <t xml:space="preserve"> 430020334992</t>
  </si>
  <si>
    <t>Függőereszcsatorna kiegészítő szerelvények elhelyezése,  félkörszelvényű, bármilyen kiterített szélességben, színes műanyag bevonatú horganyzott acéllemezből, LINDAB Rainline RVY 125 ereszcsatorna külső szöglet, hossz: 300 mm, horganyzott acél + Elite bevonat, standard színben</t>
  </si>
  <si>
    <t>43-002-2.2-0144031</t>
  </si>
  <si>
    <t xml:space="preserve"> 430022912491</t>
  </si>
  <si>
    <t>Függőereszcsatorna kiegészítő szerelvények elhelyezése,  félkörszelvényű, bármilyen kiterített szélességben, színes műanyag bevonatú horganyzott acéllemezből, LINDAB Rainline KFL 125 csatornatartó bepattintós rögzítéssel, hossz: 196 mm, porszórt</t>
  </si>
  <si>
    <t>43-002-2.2-0144314</t>
  </si>
  <si>
    <t xml:space="preserve"> 430022912595</t>
  </si>
  <si>
    <t>Függőereszcsatorna kiegészítő szerelvények elhelyezése,  félkörszelvényű, bármilyen kiterített szélességben, színes műanyag bevonatú horganyzott acéllemezből, LINDAB Rainline RGV (bal), RGH (jobb) 150 betolható ereszcsatorna véglemez, porszórt</t>
  </si>
  <si>
    <t>43-002-2.2-0144328</t>
  </si>
  <si>
    <t xml:space="preserve"> 430020335842</t>
  </si>
  <si>
    <t>Lefolyócső szerelése kör keresztmetszettel, bármilyen kiterített szélességgel, színes műanyagbevonatú horganyzott acéllemezből, LINDAB Rainline SRÖR 100 körszelvényű lefolyócső egyik végén szűkítve, horganyzott acél + Elite bevonat, standard színben</t>
  </si>
  <si>
    <t>43-002-11.2-0144013</t>
  </si>
  <si>
    <t xml:space="preserve"> 430024378596</t>
  </si>
  <si>
    <t>Lefolyócső kiegészítő szerelvények elhelyezése, kör keresztmetszettel, bármilyen kiterített szélességgel, lábazati elem, elágazó elem, közdarab stb. színes műanyagbevonatú horganyzott acéllemezből, LINDAB Rainline BK 100 csőkönyök 70°-os, horganyzott acél + Elite bevonat, standard színben</t>
  </si>
  <si>
    <t>43-002-12.1.2-0144143</t>
  </si>
  <si>
    <t xml:space="preserve"> 430022625550</t>
  </si>
  <si>
    <t>Lefolyócső kiegészítő szerelvények elhelyezése, kör keresztmetszettel, bármilyen kiterített szélességgel, lábazati elem, elágazó elem, közdarab stb. színes műanyagbevonatú horganyzott acéllemezből, LINDAB Rainline BUTK 100 csatorna levezetőcső lefolyócsőhöz, horganyzott acél + Elite bevonat, standard színben</t>
  </si>
  <si>
    <t>43-002-12.1.2-0144183</t>
  </si>
  <si>
    <t xml:space="preserve"> 430022912675</t>
  </si>
  <si>
    <t>Lefolyócső kiegészítő szerelvények elhelyezése, kör keresztmetszettel, bármilyen kiterített szélességgel, lábazati elem, elágazó elem, közdarab stb. színes műanyagbevonatú horganyzott acéllemezből, LINDAB Rainline SSVU 100 lefolyócső tartóbilincs rögzítőfüllel, horganyzott acél + Elite bevonat, standard színben</t>
  </si>
  <si>
    <t>43-002-12.1.2-0144338</t>
  </si>
  <si>
    <t xml:space="preserve"> 430032626002</t>
  </si>
  <si>
    <t>Ereszszegély szerelése keményhéjalású tetőhöz, színes műanyagbevonatú horganyzott acéllemezből, 40 cm kiterített szélességig, LINDAB Seamline FOP szegély tűzihorganyzott acél + Classic bevonat, standard színben, 0,5 mm vtg., kiterített szélesség: 0-50 mm</t>
  </si>
  <si>
    <t>43-003-1.1.2.1-0993242</t>
  </si>
  <si>
    <t>Hajlatbádogozás korcolt kivitelben, kiselemes vagy táblás tetőfedő rendszerhez, egyenes kivitelben, színes műanyagbevonatú horganyzott acéllemezből, 66-80 cm kiterített szélességgel</t>
  </si>
  <si>
    <t>43-003-7.1.2.2</t>
  </si>
  <si>
    <t xml:space="preserve"> 430042627631</t>
  </si>
  <si>
    <t>Tetőkibúvó szerelése keményhéjalású tetőn, Tetőkibúvó alumínium lemezből, kombinált</t>
  </si>
  <si>
    <t>43-004-1.1-0113810</t>
  </si>
  <si>
    <t>48</t>
  </si>
  <si>
    <t>Szigetelés</t>
  </si>
  <si>
    <t xml:space="preserve"> 480074239210</t>
  </si>
  <si>
    <t>Födém; Padló hő-, hangszigetelő anyag elhelyezése, vízszintes felületen, aljzatbeton alá, úsztató rétegként vagy talajon fekvő padlószerkezetben, expandált polisztirolhab lemezzel, AUSTROTHERM AT-N100 expandált polisztirolhab hőszigetelő lemez, 1000x500x 50 mm</t>
  </si>
  <si>
    <t>48-007-41.1.1.1.2-0113045</t>
  </si>
  <si>
    <t>Összesen (HUF)</t>
  </si>
  <si>
    <t>Költségvetés főösszesítő</t>
  </si>
  <si>
    <t>1 Építmény közvetlen költségei</t>
  </si>
  <si>
    <t>2.1 ÁFA vetítési alap</t>
  </si>
  <si>
    <t>2.2 ÁFA</t>
  </si>
  <si>
    <t>3 A munka ára (HUF)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</si>
</sst>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 ##0"/>
    <numFmt numFmtId="165" formatCode="###\ ###\ ###\ ##0\ \F\t"/>
  </numFmts>
  <fonts count="5" x14ac:knownFonts="1">
    <font>
      <sz val="11"/>
      <color theme="1"/>
      <name val="Calibri"/>
      <family val="2"/>
      <scheme val="minor"/>
    </font>
    <font>
      <b/>
      <sz val="10"/>
      <color theme="1"/>
      <name val="Times New Roman"/>
      <family val="2"/>
    </font>
    <font>
      <sz val="10"/>
      <color theme="1"/>
      <name val="Times New Roman"/>
      <family val="2"/>
    </font>
    <font>
      <b/>
      <sz val="14"/>
      <color theme="1"/>
      <name val="Times New Roman"/>
      <family val="2"/>
    </font>
    <font>
      <b/>
      <sz val="11"/>
      <color theme="1"/>
      <name val="Times New Roman"/>
      <family val="2"/>
    </font>
  </fonts>
  <fills count="4">
    <fill>
      <patternFill patternType="none"/>
    </fill>
    <fill>
      <patternFill patternType="gray125"/>
    </fill>
    <fill>
      <patternFill patternType="solid">
        <fgColor rgb="FFC0C0C0"/>
        <bgColor rgb="FFC0C0C0"/>
      </patternFill>
    </fill>
    <fill>
      <patternFill patternType="solid">
        <fgColor rgb="FFFFFFFF"/>
        <bgColor rgb="FFFFFFFF"/>
      </patternFill>
    </fill>
  </fills>
  <borders count="4">
    <border>
      <left/>
      <right/>
      <top/>
      <bottom/>
      <diagonal/>
    </border>
    <border>
      <left style="thin">
        <color auto="1"/>
      </left>
      <right style="thin">
        <color auto="1"/>
      </right>
      <top style="thin">
        <color rgb="FF00000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C0C0C0"/>
      </right>
      <top style="thin">
        <color rgb="FF000000"/>
      </top>
      <bottom style="thin">
        <color rgb="FF000000"/>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left" vertical="top" wrapText="1"/>
    </xf>
    <xf numFmtId="0" fontId="1" fillId="0" borderId="0" xfId="0" applyFont="1" applyAlignment="1">
      <alignment vertical="top" wrapText="1"/>
    </xf>
    <xf numFmtId="0" fontId="2" fillId="0" borderId="0" xfId="0" applyFont="1" applyAlignment="1">
      <alignment vertical="top" wrapText="1"/>
    </xf>
    <xf numFmtId="164" fontId="2" fillId="0" borderId="0" xfId="0" applyNumberFormat="1" applyFont="1" applyAlignment="1">
      <alignment vertical="top"/>
    </xf>
    <xf numFmtId="165" fontId="1" fillId="0" borderId="0" xfId="0" applyNumberFormat="1" applyFont="1" applyAlignment="1">
      <alignment vertical="top" wrapText="1"/>
    </xf>
    <xf numFmtId="0" fontId="1" fillId="2" borderId="1" xfId="0" applyFont="1" applyFill="1" applyBorder="1" applyAlignment="1">
      <alignment horizontal="right" vertical="top" wrapText="1"/>
    </xf>
    <xf numFmtId="164" fontId="1" fillId="0" borderId="0" xfId="0" applyNumberFormat="1" applyFont="1" applyAlignment="1">
      <alignment vertical="top" wrapText="1"/>
    </xf>
    <xf numFmtId="10" fontId="2" fillId="0" borderId="2" xfId="0" applyNumberFormat="1" applyFont="1" applyBorder="1" applyAlignment="1">
      <alignment horizontal="right" vertical="top" wrapText="1"/>
    </xf>
    <xf numFmtId="164" fontId="4" fillId="0" borderId="3" xfId="0" applyNumberFormat="1" applyFont="1" applyBorder="1" applyAlignment="1">
      <alignment vertical="top" wrapText="1"/>
    </xf>
    <xf numFmtId="0" fontId="1" fillId="3" borderId="1" xfId="0" applyFont="1" applyFill="1" applyBorder="1" applyAlignment="1">
      <alignment horizontal="right" vertical="top" wrapText="1"/>
    </xf>
    <xf numFmtId="0" fontId="2" fillId="0" borderId="0" xfId="0" applyFont="1" applyAlignment="1">
      <alignment horizontal="right" vertical="top" wrapText="1"/>
    </xf>
    <xf numFmtId="164" fontId="1" fillId="0" borderId="3" xfId="0" applyNumberFormat="1" applyFont="1" applyBorder="1" applyAlignment="1">
      <alignment vertical="top" wrapText="1"/>
    </xf>
    <xf numFmtId="0" fontId="1" fillId="2" borderId="1" xfId="0" applyFont="1" applyFill="1" applyBorder="1" applyAlignment="1">
      <alignment horizontal="left" vertical="top" wrapText="1"/>
    </xf>
    <xf numFmtId="0" fontId="2" fillId="0" borderId="0" xfId="0" applyFont="1" applyAlignment="1">
      <alignment vertical="top" wrapText="1"/>
    </xf>
    <xf numFmtId="0" fontId="1" fillId="0" borderId="0" xfId="0" applyFont="1" applyAlignment="1">
      <alignment vertical="top" wrapText="1"/>
    </xf>
    <xf numFmtId="164" fontId="3" fillId="0" borderId="2" xfId="0" applyNumberFormat="1" applyFont="1" applyBorder="1" applyAlignment="1">
      <alignment horizontal="center" vertical="top" wrapText="1"/>
    </xf>
    <xf numFmtId="164" fontId="2" fillId="0" borderId="0" xfId="0" applyNumberFormat="1" applyFont="1" applyAlignment="1">
      <alignment horizontal="center" vertical="top" wrapText="1"/>
    </xf>
    <xf numFmtId="164" fontId="4" fillId="0" borderId="3" xfId="0" applyNumberFormat="1" applyFont="1" applyBorder="1" applyAlignment="1">
      <alignment horizontal="center" vertical="top" wrapText="1"/>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talon.terc.h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B28"/>
  <sheetViews>
    <sheetView tabSelected="1" workbookViewId="0">
      <selection sqref="A1:B1"/>
    </sheetView>
  </sheetViews>
  <sheetFormatPr defaultRowHeight="15" x14ac:dyDescent="0.25"/>
  <cols>
    <col min="1" max="2" width="30.7109375" customWidth="1"/>
  </cols>
  <sheetData>
    <row r="1" spans="1:2" x14ac:dyDescent="0.25">
      <c r="A1" s="13" t="s">
        <v>0</v>
      </c>
      <c r="B1" s="13"/>
    </row>
    <row r="2" spans="1:2" x14ac:dyDescent="0.25">
      <c r="A2" s="2" t="s">
        <v>1</v>
      </c>
      <c r="B2" s="3" t="s">
        <v>2</v>
      </c>
    </row>
    <row r="3" spans="1:2" x14ac:dyDescent="0.25">
      <c r="A3" s="2" t="s">
        <v>3</v>
      </c>
      <c r="B3" s="3"/>
    </row>
    <row r="4" spans="1:2" x14ac:dyDescent="0.25">
      <c r="A4" s="2" t="s">
        <v>4</v>
      </c>
      <c r="B4" s="3" t="s">
        <v>5</v>
      </c>
    </row>
    <row r="5" spans="1:2" x14ac:dyDescent="0.25">
      <c r="A5" s="2" t="s">
        <v>6</v>
      </c>
      <c r="B5" s="3" t="s">
        <v>7</v>
      </c>
    </row>
    <row r="6" spans="1:2" x14ac:dyDescent="0.25">
      <c r="A6" s="2" t="s">
        <v>8</v>
      </c>
      <c r="B6" s="3" t="s">
        <v>9</v>
      </c>
    </row>
    <row r="7" spans="1:2" x14ac:dyDescent="0.25">
      <c r="A7" s="2" t="s">
        <v>10</v>
      </c>
      <c r="B7" s="3" t="s">
        <v>11</v>
      </c>
    </row>
    <row r="8" spans="1:2" x14ac:dyDescent="0.25">
      <c r="A8" s="2" t="s">
        <v>12</v>
      </c>
      <c r="B8" s="3" t="s">
        <v>13</v>
      </c>
    </row>
    <row r="10" spans="1:2" x14ac:dyDescent="0.25">
      <c r="A10" s="2" t="s">
        <v>14</v>
      </c>
      <c r="B10" s="3" t="s">
        <v>15</v>
      </c>
    </row>
    <row r="12" spans="1:2" x14ac:dyDescent="0.25">
      <c r="A12" s="2" t="s">
        <v>16</v>
      </c>
      <c r="B12" s="4">
        <v>0</v>
      </c>
    </row>
    <row r="13" spans="1:2" x14ac:dyDescent="0.25">
      <c r="A13" s="2" t="s">
        <v>17</v>
      </c>
      <c r="B13" s="5">
        <v>0</v>
      </c>
    </row>
    <row r="15" spans="1:2" x14ac:dyDescent="0.25">
      <c r="A15" s="2" t="s">
        <v>18</v>
      </c>
      <c r="B15" s="3" t="s">
        <v>19</v>
      </c>
    </row>
    <row r="17" spans="1:2" x14ac:dyDescent="0.25">
      <c r="A17" s="2" t="s">
        <v>20</v>
      </c>
    </row>
    <row r="18" spans="1:2" x14ac:dyDescent="0.25">
      <c r="A18" s="14" t="s">
        <v>21</v>
      </c>
      <c r="B18" s="14"/>
    </row>
    <row r="21" spans="1:2" x14ac:dyDescent="0.25">
      <c r="A21" s="14" t="s">
        <v>22</v>
      </c>
      <c r="B21" s="14"/>
    </row>
    <row r="26" spans="1:2" x14ac:dyDescent="0.25">
      <c r="A26" s="15" t="s">
        <v>23</v>
      </c>
      <c r="B26" s="15"/>
    </row>
    <row r="28" spans="1:2" x14ac:dyDescent="0.25">
      <c r="A28" s="3" t="s">
        <v>24</v>
      </c>
    </row>
  </sheetData>
  <mergeCells count="4">
    <mergeCell ref="A1:B1"/>
    <mergeCell ref="A18:B18"/>
    <mergeCell ref="A21:B21"/>
    <mergeCell ref="A26:B26"/>
  </mergeCells>
  <hyperlinks>
    <hyperlink ref="A2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0"/>
  <dimension ref="A1:N16"/>
  <sheetViews>
    <sheetView workbookViewId="0"/>
  </sheetViews>
  <sheetFormatPr defaultRowHeight="15" x14ac:dyDescent="0.25"/>
  <cols>
    <col min="1" max="2" width="20.7109375" customWidth="1"/>
    <col min="3" max="3" width="35.7109375" customWidth="1"/>
    <col min="4" max="4" width="7.7109375" customWidth="1"/>
    <col min="5" max="5" width="8.7109375" customWidth="1"/>
    <col min="6" max="9" width="12.7109375" customWidth="1"/>
    <col min="10" max="10" width="20.7109375" customWidth="1"/>
    <col min="11" max="11" width="12.7109375" customWidth="1"/>
    <col min="12" max="12" width="6.7109375" customWidth="1"/>
    <col min="13" max="14" width="8.7109375" customWidth="1"/>
  </cols>
  <sheetData>
    <row r="1" spans="1:14" ht="25.5" x14ac:dyDescent="0.25">
      <c r="A1" s="1" t="s">
        <v>25</v>
      </c>
      <c r="B1" s="1" t="s">
        <v>31</v>
      </c>
      <c r="C1" s="1" t="s">
        <v>32</v>
      </c>
      <c r="D1" s="6" t="s">
        <v>33</v>
      </c>
      <c r="E1" s="6" t="s">
        <v>34</v>
      </c>
      <c r="F1" s="6" t="s">
        <v>35</v>
      </c>
      <c r="G1" s="6" t="s">
        <v>36</v>
      </c>
      <c r="H1" s="6" t="s">
        <v>37</v>
      </c>
      <c r="I1" s="6" t="s">
        <v>38</v>
      </c>
      <c r="J1" s="10" t="s">
        <v>39</v>
      </c>
      <c r="K1" s="10" t="s">
        <v>40</v>
      </c>
      <c r="L1" s="10" t="s">
        <v>41</v>
      </c>
      <c r="M1" s="10" t="s">
        <v>42</v>
      </c>
      <c r="N1" s="10" t="s">
        <v>43</v>
      </c>
    </row>
    <row r="2" spans="1:14" ht="25.5" x14ac:dyDescent="0.25">
      <c r="A2" s="3">
        <v>1</v>
      </c>
      <c r="B2" s="2" t="s">
        <v>124</v>
      </c>
      <c r="C2" s="3" t="s">
        <v>125</v>
      </c>
      <c r="D2" s="2">
        <v>70.099999999999994</v>
      </c>
      <c r="E2" s="3" t="s">
        <v>64</v>
      </c>
      <c r="F2" s="4"/>
      <c r="G2" s="4"/>
      <c r="H2" s="7">
        <f t="shared" ref="H2:H15" si="0">ROUND(F2*D2,0)</f>
        <v>0</v>
      </c>
      <c r="I2" s="7">
        <f t="shared" ref="I2:I15" si="1">ROUND(G2*D2,0)</f>
        <v>0</v>
      </c>
      <c r="J2" s="11"/>
      <c r="K2" s="3" t="s">
        <v>126</v>
      </c>
      <c r="L2" s="3" t="s">
        <v>48</v>
      </c>
      <c r="M2" s="3">
        <v>43</v>
      </c>
      <c r="N2" s="3">
        <v>0.24</v>
      </c>
    </row>
    <row r="3" spans="1:14" ht="25.5" x14ac:dyDescent="0.25">
      <c r="A3" s="3">
        <v>2</v>
      </c>
      <c r="B3" s="2" t="s">
        <v>127</v>
      </c>
      <c r="C3" s="3" t="s">
        <v>128</v>
      </c>
      <c r="D3" s="2">
        <v>25.5</v>
      </c>
      <c r="E3" s="3" t="s">
        <v>64</v>
      </c>
      <c r="F3" s="4"/>
      <c r="G3" s="4"/>
      <c r="H3" s="7">
        <f t="shared" si="0"/>
        <v>0</v>
      </c>
      <c r="I3" s="7">
        <f t="shared" si="1"/>
        <v>0</v>
      </c>
      <c r="J3" s="11"/>
      <c r="K3" s="3" t="s">
        <v>129</v>
      </c>
      <c r="L3" s="3" t="s">
        <v>48</v>
      </c>
      <c r="M3" s="3">
        <v>43</v>
      </c>
      <c r="N3" s="3">
        <v>0.24</v>
      </c>
    </row>
    <row r="4" spans="1:14" ht="89.25" x14ac:dyDescent="0.25">
      <c r="A4" s="3">
        <v>3</v>
      </c>
      <c r="B4" s="2" t="s">
        <v>130</v>
      </c>
      <c r="C4" s="3" t="s">
        <v>131</v>
      </c>
      <c r="D4" s="2">
        <v>70</v>
      </c>
      <c r="E4" s="3" t="s">
        <v>64</v>
      </c>
      <c r="F4" s="4"/>
      <c r="G4" s="4"/>
      <c r="H4" s="7">
        <f t="shared" si="0"/>
        <v>0</v>
      </c>
      <c r="I4" s="7">
        <f t="shared" si="1"/>
        <v>0</v>
      </c>
      <c r="J4" s="11"/>
      <c r="K4" s="3" t="s">
        <v>132</v>
      </c>
      <c r="L4" s="3" t="s">
        <v>48</v>
      </c>
      <c r="M4" s="3">
        <v>43</v>
      </c>
      <c r="N4" s="3">
        <v>0.33</v>
      </c>
    </row>
    <row r="5" spans="1:14" ht="89.25" x14ac:dyDescent="0.25">
      <c r="A5" s="3">
        <v>4</v>
      </c>
      <c r="B5" s="2" t="s">
        <v>133</v>
      </c>
      <c r="C5" s="3" t="s">
        <v>134</v>
      </c>
      <c r="D5" s="2">
        <v>1</v>
      </c>
      <c r="E5" s="3" t="s">
        <v>46</v>
      </c>
      <c r="F5" s="4"/>
      <c r="G5" s="4"/>
      <c r="H5" s="7">
        <f t="shared" si="0"/>
        <v>0</v>
      </c>
      <c r="I5" s="7">
        <f t="shared" si="1"/>
        <v>0</v>
      </c>
      <c r="J5" s="11"/>
      <c r="K5" s="3" t="s">
        <v>135</v>
      </c>
      <c r="L5" s="3" t="s">
        <v>48</v>
      </c>
      <c r="M5" s="3">
        <v>43</v>
      </c>
      <c r="N5" s="3">
        <v>0.11</v>
      </c>
    </row>
    <row r="6" spans="1:14" ht="89.25" x14ac:dyDescent="0.25">
      <c r="A6" s="3">
        <v>5</v>
      </c>
      <c r="B6" s="2" t="s">
        <v>136</v>
      </c>
      <c r="C6" s="3" t="s">
        <v>137</v>
      </c>
      <c r="D6" s="2">
        <v>1</v>
      </c>
      <c r="E6" s="3" t="s">
        <v>46</v>
      </c>
      <c r="F6" s="4"/>
      <c r="G6" s="4"/>
      <c r="H6" s="7">
        <f t="shared" si="0"/>
        <v>0</v>
      </c>
      <c r="I6" s="7">
        <f t="shared" si="1"/>
        <v>0</v>
      </c>
      <c r="J6" s="11"/>
      <c r="K6" s="3" t="s">
        <v>138</v>
      </c>
      <c r="L6" s="3" t="s">
        <v>48</v>
      </c>
      <c r="M6" s="3">
        <v>43</v>
      </c>
      <c r="N6" s="3">
        <v>0.11</v>
      </c>
    </row>
    <row r="7" spans="1:14" ht="89.25" x14ac:dyDescent="0.25">
      <c r="A7" s="3">
        <v>6</v>
      </c>
      <c r="B7" s="2" t="s">
        <v>139</v>
      </c>
      <c r="C7" s="3" t="s">
        <v>140</v>
      </c>
      <c r="D7" s="2">
        <v>40</v>
      </c>
      <c r="E7" s="3" t="s">
        <v>46</v>
      </c>
      <c r="F7" s="4"/>
      <c r="G7" s="4"/>
      <c r="H7" s="7">
        <f t="shared" si="0"/>
        <v>0</v>
      </c>
      <c r="I7" s="7">
        <f t="shared" si="1"/>
        <v>0</v>
      </c>
      <c r="J7" s="11"/>
      <c r="K7" s="3" t="s">
        <v>141</v>
      </c>
      <c r="L7" s="3" t="s">
        <v>48</v>
      </c>
      <c r="M7" s="3">
        <v>43</v>
      </c>
      <c r="N7" s="3">
        <v>0.11</v>
      </c>
    </row>
    <row r="8" spans="1:14" ht="76.5" x14ac:dyDescent="0.25">
      <c r="A8" s="3">
        <v>7</v>
      </c>
      <c r="B8" s="2" t="s">
        <v>142</v>
      </c>
      <c r="C8" s="3" t="s">
        <v>143</v>
      </c>
      <c r="D8" s="2">
        <v>4</v>
      </c>
      <c r="E8" s="3" t="s">
        <v>46</v>
      </c>
      <c r="F8" s="4"/>
      <c r="G8" s="4"/>
      <c r="H8" s="7">
        <f t="shared" si="0"/>
        <v>0</v>
      </c>
      <c r="I8" s="7">
        <f t="shared" si="1"/>
        <v>0</v>
      </c>
      <c r="J8" s="11"/>
      <c r="K8" s="3" t="s">
        <v>144</v>
      </c>
      <c r="L8" s="3" t="s">
        <v>48</v>
      </c>
      <c r="M8" s="3">
        <v>43</v>
      </c>
      <c r="N8" s="3">
        <v>0.11</v>
      </c>
    </row>
    <row r="9" spans="1:14" ht="89.25" x14ac:dyDescent="0.25">
      <c r="A9" s="3">
        <v>8</v>
      </c>
      <c r="B9" s="2" t="s">
        <v>145</v>
      </c>
      <c r="C9" s="3" t="s">
        <v>146</v>
      </c>
      <c r="D9" s="2">
        <v>19</v>
      </c>
      <c r="E9" s="3" t="s">
        <v>64</v>
      </c>
      <c r="F9" s="4"/>
      <c r="G9" s="4"/>
      <c r="H9" s="7">
        <f t="shared" si="0"/>
        <v>0</v>
      </c>
      <c r="I9" s="7">
        <f t="shared" si="1"/>
        <v>0</v>
      </c>
      <c r="J9" s="11"/>
      <c r="K9" s="3" t="s">
        <v>147</v>
      </c>
      <c r="L9" s="3" t="s">
        <v>48</v>
      </c>
      <c r="M9" s="3">
        <v>43</v>
      </c>
      <c r="N9" s="3">
        <v>0.46</v>
      </c>
    </row>
    <row r="10" spans="1:14" ht="102" x14ac:dyDescent="0.25">
      <c r="A10" s="3">
        <v>9</v>
      </c>
      <c r="B10" s="2" t="s">
        <v>148</v>
      </c>
      <c r="C10" s="3" t="s">
        <v>149</v>
      </c>
      <c r="D10" s="2">
        <v>5</v>
      </c>
      <c r="E10" s="3" t="s">
        <v>46</v>
      </c>
      <c r="F10" s="4"/>
      <c r="G10" s="4"/>
      <c r="H10" s="7">
        <f t="shared" si="0"/>
        <v>0</v>
      </c>
      <c r="I10" s="7">
        <f t="shared" si="1"/>
        <v>0</v>
      </c>
      <c r="J10" s="11"/>
      <c r="K10" s="3" t="s">
        <v>150</v>
      </c>
      <c r="L10" s="3" t="s">
        <v>48</v>
      </c>
      <c r="M10" s="3">
        <v>43</v>
      </c>
      <c r="N10" s="3">
        <v>0.52</v>
      </c>
    </row>
    <row r="11" spans="1:14" ht="114.75" x14ac:dyDescent="0.25">
      <c r="A11" s="3">
        <v>10</v>
      </c>
      <c r="B11" s="2" t="s">
        <v>151</v>
      </c>
      <c r="C11" s="3" t="s">
        <v>152</v>
      </c>
      <c r="D11" s="2">
        <v>5</v>
      </c>
      <c r="E11" s="3" t="s">
        <v>46</v>
      </c>
      <c r="F11" s="4"/>
      <c r="G11" s="4"/>
      <c r="H11" s="7">
        <f t="shared" si="0"/>
        <v>0</v>
      </c>
      <c r="I11" s="7">
        <f t="shared" si="1"/>
        <v>0</v>
      </c>
      <c r="J11" s="11"/>
      <c r="K11" s="3" t="s">
        <v>153</v>
      </c>
      <c r="L11" s="3" t="s">
        <v>48</v>
      </c>
      <c r="M11" s="3">
        <v>43</v>
      </c>
      <c r="N11" s="3">
        <v>0.52</v>
      </c>
    </row>
    <row r="12" spans="1:14" ht="114.75" x14ac:dyDescent="0.25">
      <c r="A12" s="3">
        <v>11</v>
      </c>
      <c r="B12" s="2" t="s">
        <v>154</v>
      </c>
      <c r="C12" s="3" t="s">
        <v>155</v>
      </c>
      <c r="D12" s="2">
        <v>15</v>
      </c>
      <c r="E12" s="3" t="s">
        <v>46</v>
      </c>
      <c r="F12" s="4"/>
      <c r="G12" s="4"/>
      <c r="H12" s="7">
        <f t="shared" si="0"/>
        <v>0</v>
      </c>
      <c r="I12" s="7">
        <f t="shared" si="1"/>
        <v>0</v>
      </c>
      <c r="J12" s="11"/>
      <c r="K12" s="3" t="s">
        <v>156</v>
      </c>
      <c r="L12" s="3" t="s">
        <v>48</v>
      </c>
      <c r="M12" s="3">
        <v>43</v>
      </c>
      <c r="N12" s="3">
        <v>0.52</v>
      </c>
    </row>
    <row r="13" spans="1:14" ht="89.25" x14ac:dyDescent="0.25">
      <c r="A13" s="3">
        <v>12</v>
      </c>
      <c r="B13" s="2" t="s">
        <v>157</v>
      </c>
      <c r="C13" s="3" t="s">
        <v>158</v>
      </c>
      <c r="D13" s="2">
        <v>70</v>
      </c>
      <c r="E13" s="3" t="s">
        <v>64</v>
      </c>
      <c r="F13" s="4"/>
      <c r="G13" s="4"/>
      <c r="H13" s="7">
        <f t="shared" si="0"/>
        <v>0</v>
      </c>
      <c r="I13" s="7">
        <f t="shared" si="1"/>
        <v>0</v>
      </c>
      <c r="J13" s="11"/>
      <c r="K13" s="3" t="s">
        <v>159</v>
      </c>
      <c r="L13" s="3" t="s">
        <v>48</v>
      </c>
      <c r="M13" s="3">
        <v>43</v>
      </c>
      <c r="N13" s="3">
        <v>0.48</v>
      </c>
    </row>
    <row r="14" spans="1:14" ht="63.75" x14ac:dyDescent="0.25">
      <c r="A14" s="3">
        <v>13</v>
      </c>
      <c r="B14" s="2"/>
      <c r="C14" s="3" t="s">
        <v>160</v>
      </c>
      <c r="D14" s="2">
        <v>9.3000000000000007</v>
      </c>
      <c r="E14" s="3" t="s">
        <v>64</v>
      </c>
      <c r="F14" s="4"/>
      <c r="G14" s="4"/>
      <c r="H14" s="7">
        <f t="shared" si="0"/>
        <v>0</v>
      </c>
      <c r="I14" s="7">
        <f t="shared" si="1"/>
        <v>0</v>
      </c>
      <c r="J14" s="11"/>
      <c r="K14" s="3" t="s">
        <v>161</v>
      </c>
      <c r="L14" s="3" t="s">
        <v>48</v>
      </c>
      <c r="M14" s="3">
        <v>43</v>
      </c>
      <c r="N14" s="3">
        <v>0.84</v>
      </c>
    </row>
    <row r="15" spans="1:14" ht="25.5" x14ac:dyDescent="0.25">
      <c r="A15" s="3">
        <v>14</v>
      </c>
      <c r="B15" s="2" t="s">
        <v>162</v>
      </c>
      <c r="C15" s="3" t="s">
        <v>163</v>
      </c>
      <c r="D15" s="2">
        <v>2</v>
      </c>
      <c r="E15" s="3" t="s">
        <v>46</v>
      </c>
      <c r="F15" s="4"/>
      <c r="G15" s="4"/>
      <c r="H15" s="7">
        <f t="shared" si="0"/>
        <v>0</v>
      </c>
      <c r="I15" s="7">
        <f t="shared" si="1"/>
        <v>0</v>
      </c>
      <c r="J15" s="11"/>
      <c r="K15" s="3" t="s">
        <v>164</v>
      </c>
      <c r="L15" s="3" t="s">
        <v>48</v>
      </c>
      <c r="M15" s="3">
        <v>43</v>
      </c>
      <c r="N15" s="3">
        <v>0.22</v>
      </c>
    </row>
    <row r="16" spans="1:14" x14ac:dyDescent="0.25">
      <c r="A16" s="9"/>
      <c r="B16" s="9"/>
      <c r="C16" s="9" t="s">
        <v>59</v>
      </c>
      <c r="D16" s="9"/>
      <c r="E16" s="9"/>
      <c r="F16" s="9"/>
      <c r="G16" s="9"/>
      <c r="H16" s="12">
        <f>ROUND(SUM(H2:H15),0)</f>
        <v>0</v>
      </c>
      <c r="I16" s="12">
        <f>ROUND(SUM(I2:I15),0)</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dimension ref="A1:N3"/>
  <sheetViews>
    <sheetView workbookViewId="0"/>
  </sheetViews>
  <sheetFormatPr defaultRowHeight="15" x14ac:dyDescent="0.25"/>
  <cols>
    <col min="1" max="2" width="20.7109375" customWidth="1"/>
    <col min="3" max="3" width="35.7109375" customWidth="1"/>
    <col min="4" max="4" width="7.7109375" customWidth="1"/>
    <col min="5" max="5" width="8.7109375" customWidth="1"/>
    <col min="6" max="9" width="12.7109375" customWidth="1"/>
    <col min="10" max="10" width="20.7109375" customWidth="1"/>
    <col min="11" max="11" width="12.7109375" customWidth="1"/>
    <col min="12" max="12" width="6.7109375" customWidth="1"/>
    <col min="13" max="14" width="8.7109375" customWidth="1"/>
  </cols>
  <sheetData>
    <row r="1" spans="1:14" ht="25.5" x14ac:dyDescent="0.25">
      <c r="A1" s="1" t="s">
        <v>25</v>
      </c>
      <c r="B1" s="1" t="s">
        <v>31</v>
      </c>
      <c r="C1" s="1" t="s">
        <v>32</v>
      </c>
      <c r="D1" s="6" t="s">
        <v>33</v>
      </c>
      <c r="E1" s="6" t="s">
        <v>34</v>
      </c>
      <c r="F1" s="6" t="s">
        <v>35</v>
      </c>
      <c r="G1" s="6" t="s">
        <v>36</v>
      </c>
      <c r="H1" s="6" t="s">
        <v>37</v>
      </c>
      <c r="I1" s="6" t="s">
        <v>38</v>
      </c>
      <c r="J1" s="10" t="s">
        <v>39</v>
      </c>
      <c r="K1" s="10" t="s">
        <v>40</v>
      </c>
      <c r="L1" s="10" t="s">
        <v>41</v>
      </c>
      <c r="M1" s="10" t="s">
        <v>42</v>
      </c>
      <c r="N1" s="10" t="s">
        <v>43</v>
      </c>
    </row>
    <row r="2" spans="1:14" ht="89.25" x14ac:dyDescent="0.25">
      <c r="A2" s="3">
        <v>1</v>
      </c>
      <c r="B2" s="2" t="s">
        <v>167</v>
      </c>
      <c r="C2" s="3" t="s">
        <v>168</v>
      </c>
      <c r="D2" s="2">
        <v>20</v>
      </c>
      <c r="E2" s="3" t="s">
        <v>68</v>
      </c>
      <c r="F2" s="4"/>
      <c r="G2" s="4"/>
      <c r="H2" s="7">
        <f>ROUND(F2*D2,0)</f>
        <v>0</v>
      </c>
      <c r="I2" s="7">
        <f>ROUND(G2*D2,0)</f>
        <v>0</v>
      </c>
      <c r="J2" s="11"/>
      <c r="K2" s="3" t="s">
        <v>169</v>
      </c>
      <c r="L2" s="3" t="s">
        <v>48</v>
      </c>
      <c r="M2" s="3">
        <v>48</v>
      </c>
      <c r="N2" s="3">
        <v>0.62</v>
      </c>
    </row>
    <row r="3" spans="1:14" x14ac:dyDescent="0.25">
      <c r="A3" s="9"/>
      <c r="B3" s="9"/>
      <c r="C3" s="9" t="s">
        <v>59</v>
      </c>
      <c r="D3" s="9"/>
      <c r="E3" s="9"/>
      <c r="F3" s="9"/>
      <c r="G3" s="9"/>
      <c r="H3" s="12">
        <f>ROUND(SUM(H2:H2),0)</f>
        <v>0</v>
      </c>
      <c r="I3" s="12">
        <f>ROUND(SUM(I2:I2),0)</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A1:D8"/>
  <sheetViews>
    <sheetView workbookViewId="0">
      <selection sqref="A1:D1"/>
    </sheetView>
  </sheetViews>
  <sheetFormatPr defaultRowHeight="15" x14ac:dyDescent="0.25"/>
  <cols>
    <col min="1" max="1" width="30.7109375" customWidth="1"/>
    <col min="2" max="2" width="8.7109375" customWidth="1"/>
    <col min="3" max="4" width="12.7109375" customWidth="1"/>
  </cols>
  <sheetData>
    <row r="1" spans="1:4" x14ac:dyDescent="0.25">
      <c r="A1" s="15"/>
      <c r="B1" s="15"/>
      <c r="C1" s="15"/>
      <c r="D1" s="15"/>
    </row>
    <row r="3" spans="1:4" ht="18.75" x14ac:dyDescent="0.25">
      <c r="A3" s="16" t="s">
        <v>171</v>
      </c>
      <c r="B3" s="16"/>
      <c r="C3" s="16"/>
      <c r="D3" s="16"/>
    </row>
    <row r="4" spans="1:4" x14ac:dyDescent="0.25">
      <c r="A4" s="1" t="s">
        <v>26</v>
      </c>
      <c r="B4" s="6"/>
      <c r="C4" s="6" t="s">
        <v>27</v>
      </c>
      <c r="D4" s="6" t="s">
        <v>28</v>
      </c>
    </row>
    <row r="5" spans="1:4" x14ac:dyDescent="0.25">
      <c r="A5" s="3" t="s">
        <v>172</v>
      </c>
      <c r="C5" s="7">
        <f>'Munkanem összesítő'!C10</f>
        <v>0</v>
      </c>
      <c r="D5" s="7">
        <f>'Munkanem összesítő'!D10</f>
        <v>0</v>
      </c>
    </row>
    <row r="6" spans="1:4" x14ac:dyDescent="0.25">
      <c r="A6" s="3" t="s">
        <v>173</v>
      </c>
      <c r="C6" s="17">
        <f>ROUND(C5+D5,0)</f>
        <v>0</v>
      </c>
      <c r="D6" s="17"/>
    </row>
    <row r="7" spans="1:4" x14ac:dyDescent="0.25">
      <c r="A7" s="3" t="s">
        <v>174</v>
      </c>
      <c r="B7" s="8">
        <v>0</v>
      </c>
      <c r="C7" s="17">
        <f>ROUND(C6*B7,0)</f>
        <v>0</v>
      </c>
      <c r="D7" s="17"/>
    </row>
    <row r="8" spans="1:4" x14ac:dyDescent="0.25">
      <c r="A8" s="9" t="s">
        <v>175</v>
      </c>
      <c r="B8" s="9"/>
      <c r="C8" s="18">
        <f>ROUND(C7+C6,0)</f>
        <v>0</v>
      </c>
      <c r="D8" s="18"/>
    </row>
  </sheetData>
  <mergeCells count="5">
    <mergeCell ref="A1:D1"/>
    <mergeCell ref="A3:D3"/>
    <mergeCell ref="C6:D6"/>
    <mergeCell ref="C7:D7"/>
    <mergeCell ref="C8:D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dimension ref="A1:D10"/>
  <sheetViews>
    <sheetView workbookViewId="0"/>
  </sheetViews>
  <sheetFormatPr defaultRowHeight="15" x14ac:dyDescent="0.25"/>
  <cols>
    <col min="1" max="1" width="4.7109375" customWidth="1"/>
    <col min="2" max="2" width="30.7109375" customWidth="1"/>
    <col min="3" max="4" width="12.7109375" customWidth="1"/>
  </cols>
  <sheetData>
    <row r="1" spans="1:4" x14ac:dyDescent="0.25">
      <c r="A1" s="1" t="s">
        <v>25</v>
      </c>
      <c r="B1" s="1" t="s">
        <v>26</v>
      </c>
      <c r="C1" s="6" t="s">
        <v>27</v>
      </c>
      <c r="D1" s="6" t="s">
        <v>28</v>
      </c>
    </row>
    <row r="2" spans="1:4" ht="25.5" x14ac:dyDescent="0.25">
      <c r="A2" s="3" t="s">
        <v>29</v>
      </c>
      <c r="B2" s="3" t="s">
        <v>30</v>
      </c>
      <c r="C2" s="4">
        <f>'Bontási m.'!H6</f>
        <v>0</v>
      </c>
      <c r="D2" s="4">
        <f>'Bontási m.'!I6</f>
        <v>0</v>
      </c>
    </row>
    <row r="3" spans="1:4" x14ac:dyDescent="0.25">
      <c r="A3" s="3" t="s">
        <v>60</v>
      </c>
      <c r="B3" s="3" t="s">
        <v>61</v>
      </c>
      <c r="C3" s="4">
        <f>'Zsaluzás és Állványozás'!H5</f>
        <v>0</v>
      </c>
      <c r="D3" s="4">
        <f>'Zsaluzás és Állványozás'!I5</f>
        <v>0</v>
      </c>
    </row>
    <row r="4" spans="1:4" x14ac:dyDescent="0.25">
      <c r="A4" s="3" t="s">
        <v>73</v>
      </c>
      <c r="B4" s="3" t="s">
        <v>74</v>
      </c>
      <c r="C4" s="4">
        <f>'Helyszíni beton és vasbeton m.'!H6</f>
        <v>0</v>
      </c>
      <c r="D4" s="4">
        <f>'Helyszíni beton és vasbeton m.'!I6</f>
        <v>0</v>
      </c>
    </row>
    <row r="5" spans="1:4" x14ac:dyDescent="0.25">
      <c r="A5" s="3" t="s">
        <v>89</v>
      </c>
      <c r="B5" s="3" t="s">
        <v>90</v>
      </c>
      <c r="C5" s="4">
        <f>Ácsmunkák!H5</f>
        <v>0</v>
      </c>
      <c r="D5" s="4">
        <f>Ácsmunkák!I5</f>
        <v>0</v>
      </c>
    </row>
    <row r="6" spans="1:4" x14ac:dyDescent="0.25">
      <c r="A6" s="3" t="s">
        <v>99</v>
      </c>
      <c r="B6" s="3" t="s">
        <v>100</v>
      </c>
      <c r="C6" s="4">
        <f>'Égéstermék elvezetők'!H4</f>
        <v>0</v>
      </c>
      <c r="D6" s="4">
        <f>'Égéstermék elvezetők'!I4</f>
        <v>0</v>
      </c>
    </row>
    <row r="7" spans="1:4" x14ac:dyDescent="0.25">
      <c r="A7" s="3" t="s">
        <v>108</v>
      </c>
      <c r="B7" s="3" t="s">
        <v>109</v>
      </c>
      <c r="C7" s="4">
        <f>Tetőfedés!H6</f>
        <v>0</v>
      </c>
      <c r="D7" s="4">
        <f>Tetőfedés!I6</f>
        <v>0</v>
      </c>
    </row>
    <row r="8" spans="1:4" x14ac:dyDescent="0.25">
      <c r="A8" s="3" t="s">
        <v>122</v>
      </c>
      <c r="B8" s="3" t="s">
        <v>123</v>
      </c>
      <c r="C8" s="4">
        <f>Bádogozás!H16</f>
        <v>0</v>
      </c>
      <c r="D8" s="4">
        <f>Bádogozás!I16</f>
        <v>0</v>
      </c>
    </row>
    <row r="9" spans="1:4" x14ac:dyDescent="0.25">
      <c r="A9" s="3" t="s">
        <v>165</v>
      </c>
      <c r="B9" s="3" t="s">
        <v>166</v>
      </c>
      <c r="C9" s="4">
        <f>Szigetelés!H3</f>
        <v>0</v>
      </c>
      <c r="D9" s="4">
        <f>Szigetelés!I3</f>
        <v>0</v>
      </c>
    </row>
    <row r="10" spans="1:4" x14ac:dyDescent="0.25">
      <c r="A10" s="9"/>
      <c r="B10" s="9" t="s">
        <v>170</v>
      </c>
      <c r="C10" s="9">
        <f>ROUND(SUM(C2:C9),0)</f>
        <v>0</v>
      </c>
      <c r="D10" s="9">
        <f>ROUND(SUM(D2:D9),0)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N6"/>
  <sheetViews>
    <sheetView workbookViewId="0"/>
  </sheetViews>
  <sheetFormatPr defaultRowHeight="15" x14ac:dyDescent="0.25"/>
  <cols>
    <col min="1" max="2" width="20.7109375" customWidth="1"/>
    <col min="3" max="3" width="35.7109375" customWidth="1"/>
    <col min="4" max="4" width="7.7109375" customWidth="1"/>
    <col min="5" max="5" width="8.7109375" customWidth="1"/>
    <col min="6" max="9" width="12.7109375" customWidth="1"/>
    <col min="10" max="10" width="20.7109375" customWidth="1"/>
    <col min="11" max="11" width="12.7109375" customWidth="1"/>
    <col min="12" max="12" width="6.7109375" customWidth="1"/>
    <col min="13" max="14" width="8.7109375" customWidth="1"/>
  </cols>
  <sheetData>
    <row r="1" spans="1:14" ht="25.5" x14ac:dyDescent="0.25">
      <c r="A1" s="1" t="s">
        <v>25</v>
      </c>
      <c r="B1" s="1" t="s">
        <v>31</v>
      </c>
      <c r="C1" s="1" t="s">
        <v>32</v>
      </c>
      <c r="D1" s="6" t="s">
        <v>33</v>
      </c>
      <c r="E1" s="6" t="s">
        <v>34</v>
      </c>
      <c r="F1" s="6" t="s">
        <v>35</v>
      </c>
      <c r="G1" s="6" t="s">
        <v>36</v>
      </c>
      <c r="H1" s="6" t="s">
        <v>37</v>
      </c>
      <c r="I1" s="6" t="s">
        <v>38</v>
      </c>
      <c r="J1" s="10" t="s">
        <v>39</v>
      </c>
      <c r="K1" s="10" t="s">
        <v>40</v>
      </c>
      <c r="L1" s="10" t="s">
        <v>41</v>
      </c>
      <c r="M1" s="10" t="s">
        <v>42</v>
      </c>
      <c r="N1" s="10" t="s">
        <v>43</v>
      </c>
    </row>
    <row r="2" spans="1:14" ht="38.25" x14ac:dyDescent="0.25">
      <c r="A2" s="3">
        <v>1</v>
      </c>
      <c r="B2" s="2" t="s">
        <v>44</v>
      </c>
      <c r="C2" s="3" t="s">
        <v>45</v>
      </c>
      <c r="D2" s="2">
        <v>5</v>
      </c>
      <c r="E2" s="3" t="s">
        <v>46</v>
      </c>
      <c r="F2" s="4"/>
      <c r="G2" s="4"/>
      <c r="H2" s="7">
        <f>ROUND(F2*D2,0)</f>
        <v>0</v>
      </c>
      <c r="I2" s="7">
        <f>ROUND(G2*D2,0)</f>
        <v>0</v>
      </c>
      <c r="J2" s="11"/>
      <c r="K2" s="3" t="s">
        <v>47</v>
      </c>
      <c r="L2" s="3" t="s">
        <v>48</v>
      </c>
      <c r="M2" s="3">
        <v>2</v>
      </c>
      <c r="N2" s="3">
        <v>0</v>
      </c>
    </row>
    <row r="3" spans="1:14" ht="51" x14ac:dyDescent="0.25">
      <c r="A3" s="3">
        <v>2</v>
      </c>
      <c r="B3" s="2" t="s">
        <v>49</v>
      </c>
      <c r="C3" s="3" t="s">
        <v>50</v>
      </c>
      <c r="D3" s="2">
        <v>35</v>
      </c>
      <c r="E3" s="3" t="s">
        <v>51</v>
      </c>
      <c r="F3" s="4"/>
      <c r="G3" s="4"/>
      <c r="H3" s="7">
        <f>ROUND(F3*D3,0)</f>
        <v>0</v>
      </c>
      <c r="I3" s="7">
        <f>ROUND(G3*D3,0)</f>
        <v>0</v>
      </c>
      <c r="J3" s="11"/>
      <c r="K3" s="3" t="s">
        <v>52</v>
      </c>
      <c r="L3" s="3" t="s">
        <v>48</v>
      </c>
      <c r="M3" s="3">
        <v>2</v>
      </c>
      <c r="N3" s="3">
        <v>1.2</v>
      </c>
    </row>
    <row r="4" spans="1:14" ht="25.5" x14ac:dyDescent="0.25">
      <c r="A4" s="3">
        <v>3</v>
      </c>
      <c r="B4" s="2" t="s">
        <v>53</v>
      </c>
      <c r="C4" s="3" t="s">
        <v>54</v>
      </c>
      <c r="D4" s="2">
        <v>28</v>
      </c>
      <c r="E4" s="3" t="s">
        <v>51</v>
      </c>
      <c r="F4" s="4"/>
      <c r="G4" s="4"/>
      <c r="H4" s="7">
        <f>ROUND(F4*D4,0)</f>
        <v>0</v>
      </c>
      <c r="I4" s="7">
        <f>ROUND(G4*D4,0)</f>
        <v>0</v>
      </c>
      <c r="J4" s="11"/>
      <c r="K4" s="3" t="s">
        <v>55</v>
      </c>
      <c r="L4" s="3" t="s">
        <v>48</v>
      </c>
      <c r="M4" s="3">
        <v>2</v>
      </c>
      <c r="N4" s="3">
        <v>0.05</v>
      </c>
    </row>
    <row r="5" spans="1:14" ht="38.25" x14ac:dyDescent="0.25">
      <c r="A5" s="3">
        <v>4</v>
      </c>
      <c r="B5" s="2" t="s">
        <v>56</v>
      </c>
      <c r="C5" s="3" t="s">
        <v>57</v>
      </c>
      <c r="D5" s="2">
        <v>1.5</v>
      </c>
      <c r="E5" s="3" t="s">
        <v>51</v>
      </c>
      <c r="F5" s="4"/>
      <c r="G5" s="4"/>
      <c r="H5" s="7">
        <f>ROUND(F5*D5,0)</f>
        <v>0</v>
      </c>
      <c r="I5" s="7">
        <f>ROUND(G5*D5,0)</f>
        <v>0</v>
      </c>
      <c r="J5" s="11"/>
      <c r="K5" s="3" t="s">
        <v>58</v>
      </c>
      <c r="L5" s="3" t="s">
        <v>48</v>
      </c>
      <c r="M5" s="3">
        <v>2</v>
      </c>
      <c r="N5" s="3">
        <v>0.05</v>
      </c>
    </row>
    <row r="6" spans="1:14" x14ac:dyDescent="0.25">
      <c r="A6" s="9"/>
      <c r="B6" s="9"/>
      <c r="C6" s="9" t="s">
        <v>59</v>
      </c>
      <c r="D6" s="9"/>
      <c r="E6" s="9"/>
      <c r="F6" s="9"/>
      <c r="G6" s="9"/>
      <c r="H6" s="12">
        <f>ROUND(SUM(H2:H5),0)</f>
        <v>0</v>
      </c>
      <c r="I6" s="12">
        <f>ROUND(SUM(I2:I5),0)</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N5"/>
  <sheetViews>
    <sheetView workbookViewId="0"/>
  </sheetViews>
  <sheetFormatPr defaultRowHeight="15" x14ac:dyDescent="0.25"/>
  <cols>
    <col min="1" max="2" width="20.7109375" customWidth="1"/>
    <col min="3" max="3" width="35.7109375" customWidth="1"/>
    <col min="4" max="4" width="7.7109375" customWidth="1"/>
    <col min="5" max="5" width="8.7109375" customWidth="1"/>
    <col min="6" max="9" width="12.7109375" customWidth="1"/>
    <col min="10" max="10" width="20.7109375" customWidth="1"/>
    <col min="11" max="11" width="12.7109375" customWidth="1"/>
    <col min="12" max="12" width="6.7109375" customWidth="1"/>
    <col min="13" max="14" width="8.7109375" customWidth="1"/>
  </cols>
  <sheetData>
    <row r="1" spans="1:14" ht="25.5" x14ac:dyDescent="0.25">
      <c r="A1" s="1" t="s">
        <v>25</v>
      </c>
      <c r="B1" s="1" t="s">
        <v>31</v>
      </c>
      <c r="C1" s="1" t="s">
        <v>32</v>
      </c>
      <c r="D1" s="6" t="s">
        <v>33</v>
      </c>
      <c r="E1" s="6" t="s">
        <v>34</v>
      </c>
      <c r="F1" s="6" t="s">
        <v>35</v>
      </c>
      <c r="G1" s="6" t="s">
        <v>36</v>
      </c>
      <c r="H1" s="6" t="s">
        <v>37</v>
      </c>
      <c r="I1" s="6" t="s">
        <v>38</v>
      </c>
      <c r="J1" s="10" t="s">
        <v>39</v>
      </c>
      <c r="K1" s="10" t="s">
        <v>40</v>
      </c>
      <c r="L1" s="10" t="s">
        <v>41</v>
      </c>
      <c r="M1" s="10" t="s">
        <v>42</v>
      </c>
      <c r="N1" s="10" t="s">
        <v>43</v>
      </c>
    </row>
    <row r="2" spans="1:14" ht="114.75" x14ac:dyDescent="0.25">
      <c r="A2" s="3">
        <v>1</v>
      </c>
      <c r="B2" s="2" t="s">
        <v>62</v>
      </c>
      <c r="C2" s="3" t="s">
        <v>63</v>
      </c>
      <c r="D2" s="2">
        <v>18</v>
      </c>
      <c r="E2" s="3" t="s">
        <v>64</v>
      </c>
      <c r="F2" s="4"/>
      <c r="G2" s="4"/>
      <c r="H2" s="7">
        <f>ROUND(F2*D2,0)</f>
        <v>0</v>
      </c>
      <c r="I2" s="7">
        <f>ROUND(G2*D2,0)</f>
        <v>0</v>
      </c>
      <c r="J2" s="11"/>
      <c r="K2" s="3" t="s">
        <v>65</v>
      </c>
      <c r="L2" s="3" t="s">
        <v>48</v>
      </c>
      <c r="M2" s="3">
        <v>15</v>
      </c>
      <c r="N2" s="3">
        <v>0.57999999999999996</v>
      </c>
    </row>
    <row r="3" spans="1:14" ht="25.5" x14ac:dyDescent="0.25">
      <c r="A3" s="3">
        <v>2</v>
      </c>
      <c r="B3" s="2" t="s">
        <v>66</v>
      </c>
      <c r="C3" s="3" t="s">
        <v>67</v>
      </c>
      <c r="D3" s="2">
        <v>130</v>
      </c>
      <c r="E3" s="3" t="s">
        <v>68</v>
      </c>
      <c r="F3" s="4"/>
      <c r="G3" s="4"/>
      <c r="H3" s="7">
        <f>ROUND(F3*D3,0)</f>
        <v>0</v>
      </c>
      <c r="I3" s="7">
        <f>ROUND(G3*D3,0)</f>
        <v>0</v>
      </c>
      <c r="J3" s="11"/>
      <c r="K3" s="3" t="s">
        <v>69</v>
      </c>
      <c r="L3" s="3" t="s">
        <v>48</v>
      </c>
      <c r="M3" s="3">
        <v>15</v>
      </c>
      <c r="N3" s="3">
        <v>0.62</v>
      </c>
    </row>
    <row r="4" spans="1:14" ht="63.75" x14ac:dyDescent="0.25">
      <c r="A4" s="3">
        <v>3</v>
      </c>
      <c r="B4" s="2" t="s">
        <v>70</v>
      </c>
      <c r="C4" s="3" t="s">
        <v>71</v>
      </c>
      <c r="D4" s="2">
        <v>65</v>
      </c>
      <c r="E4" s="3" t="s">
        <v>68</v>
      </c>
      <c r="F4" s="4"/>
      <c r="G4" s="4"/>
      <c r="H4" s="7">
        <f>ROUND(F4*D4,0)</f>
        <v>0</v>
      </c>
      <c r="I4" s="7">
        <f>ROUND(G4*D4,0)</f>
        <v>0</v>
      </c>
      <c r="J4" s="11"/>
      <c r="K4" s="3" t="s">
        <v>72</v>
      </c>
      <c r="L4" s="3" t="s">
        <v>48</v>
      </c>
      <c r="M4" s="3">
        <v>15</v>
      </c>
      <c r="N4" s="3">
        <v>0</v>
      </c>
    </row>
    <row r="5" spans="1:14" x14ac:dyDescent="0.25">
      <c r="A5" s="9"/>
      <c r="B5" s="9"/>
      <c r="C5" s="9" t="s">
        <v>59</v>
      </c>
      <c r="D5" s="9"/>
      <c r="E5" s="9"/>
      <c r="F5" s="9"/>
      <c r="G5" s="9"/>
      <c r="H5" s="12">
        <f>ROUND(SUM(H2:H4),0)</f>
        <v>0</v>
      </c>
      <c r="I5" s="12">
        <f>ROUND(SUM(I2:I4),0)</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N6"/>
  <sheetViews>
    <sheetView workbookViewId="0"/>
  </sheetViews>
  <sheetFormatPr defaultRowHeight="15" x14ac:dyDescent="0.25"/>
  <cols>
    <col min="1" max="2" width="20.7109375" customWidth="1"/>
    <col min="3" max="3" width="35.7109375" customWidth="1"/>
    <col min="4" max="4" width="7.7109375" customWidth="1"/>
    <col min="5" max="5" width="8.7109375" customWidth="1"/>
    <col min="6" max="9" width="12.7109375" customWidth="1"/>
    <col min="10" max="10" width="20.7109375" customWidth="1"/>
    <col min="11" max="11" width="12.7109375" customWidth="1"/>
    <col min="12" max="12" width="6.7109375" customWidth="1"/>
    <col min="13" max="14" width="8.7109375" customWidth="1"/>
  </cols>
  <sheetData>
    <row r="1" spans="1:14" ht="25.5" x14ac:dyDescent="0.25">
      <c r="A1" s="1" t="s">
        <v>25</v>
      </c>
      <c r="B1" s="1" t="s">
        <v>31</v>
      </c>
      <c r="C1" s="1" t="s">
        <v>32</v>
      </c>
      <c r="D1" s="6" t="s">
        <v>33</v>
      </c>
      <c r="E1" s="6" t="s">
        <v>34</v>
      </c>
      <c r="F1" s="6" t="s">
        <v>35</v>
      </c>
      <c r="G1" s="6" t="s">
        <v>36</v>
      </c>
      <c r="H1" s="6" t="s">
        <v>37</v>
      </c>
      <c r="I1" s="6" t="s">
        <v>38</v>
      </c>
      <c r="J1" s="10" t="s">
        <v>39</v>
      </c>
      <c r="K1" s="10" t="s">
        <v>40</v>
      </c>
      <c r="L1" s="10" t="s">
        <v>41</v>
      </c>
      <c r="M1" s="10" t="s">
        <v>42</v>
      </c>
      <c r="N1" s="10" t="s">
        <v>43</v>
      </c>
    </row>
    <row r="2" spans="1:14" ht="63.75" x14ac:dyDescent="0.25">
      <c r="A2" s="3">
        <v>1</v>
      </c>
      <c r="B2" s="2" t="s">
        <v>75</v>
      </c>
      <c r="C2" s="3" t="s">
        <v>76</v>
      </c>
      <c r="D2" s="2">
        <v>0.33500000000000002</v>
      </c>
      <c r="E2" s="3" t="s">
        <v>77</v>
      </c>
      <c r="F2" s="4"/>
      <c r="G2" s="4"/>
      <c r="H2" s="7">
        <f>ROUND(F2*D2,0)</f>
        <v>0</v>
      </c>
      <c r="I2" s="7">
        <f>ROUND(G2*D2,0)</f>
        <v>0</v>
      </c>
      <c r="J2" s="11"/>
      <c r="K2" s="3" t="s">
        <v>78</v>
      </c>
      <c r="L2" s="3" t="s">
        <v>48</v>
      </c>
      <c r="M2" s="3">
        <v>31</v>
      </c>
      <c r="N2" s="3">
        <v>65.7</v>
      </c>
    </row>
    <row r="3" spans="1:14" ht="63.75" x14ac:dyDescent="0.25">
      <c r="A3" s="3">
        <v>2</v>
      </c>
      <c r="B3" s="2" t="s">
        <v>79</v>
      </c>
      <c r="C3" s="3" t="s">
        <v>80</v>
      </c>
      <c r="D3" s="2">
        <v>1.167</v>
      </c>
      <c r="E3" s="3" t="s">
        <v>77</v>
      </c>
      <c r="F3" s="4"/>
      <c r="G3" s="4"/>
      <c r="H3" s="7">
        <f>ROUND(F3*D3,0)</f>
        <v>0</v>
      </c>
      <c r="I3" s="7">
        <f>ROUND(G3*D3,0)</f>
        <v>0</v>
      </c>
      <c r="J3" s="11"/>
      <c r="K3" s="3" t="s">
        <v>81</v>
      </c>
      <c r="L3" s="3" t="s">
        <v>48</v>
      </c>
      <c r="M3" s="3">
        <v>31</v>
      </c>
      <c r="N3" s="3">
        <v>42.46</v>
      </c>
    </row>
    <row r="4" spans="1:14" ht="89.25" x14ac:dyDescent="0.25">
      <c r="A4" s="3">
        <v>3</v>
      </c>
      <c r="B4" s="2" t="s">
        <v>82</v>
      </c>
      <c r="C4" s="3" t="s">
        <v>83</v>
      </c>
      <c r="D4" s="2">
        <v>26.27</v>
      </c>
      <c r="E4" s="3" t="s">
        <v>51</v>
      </c>
      <c r="F4" s="4"/>
      <c r="G4" s="4"/>
      <c r="H4" s="7">
        <f>ROUND(F4*D4,0)</f>
        <v>0</v>
      </c>
      <c r="I4" s="7">
        <f>ROUND(G4*D4,0)</f>
        <v>0</v>
      </c>
      <c r="J4" s="11"/>
      <c r="K4" s="3" t="s">
        <v>84</v>
      </c>
      <c r="L4" s="3" t="s">
        <v>48</v>
      </c>
      <c r="M4" s="3">
        <v>31</v>
      </c>
      <c r="N4" s="3">
        <v>1.0900000000000001</v>
      </c>
    </row>
    <row r="5" spans="1:14" ht="38.25" x14ac:dyDescent="0.25">
      <c r="A5" s="3">
        <v>4</v>
      </c>
      <c r="B5" s="2" t="s">
        <v>85</v>
      </c>
      <c r="C5" s="3" t="s">
        <v>86</v>
      </c>
      <c r="D5" s="2">
        <v>6</v>
      </c>
      <c r="E5" s="3" t="s">
        <v>87</v>
      </c>
      <c r="F5" s="4"/>
      <c r="G5" s="4"/>
      <c r="H5" s="7">
        <f>ROUND(F5*D5,0)</f>
        <v>0</v>
      </c>
      <c r="I5" s="7">
        <f>ROUND(G5*D5,0)</f>
        <v>0</v>
      </c>
      <c r="J5" s="11"/>
      <c r="K5" s="3" t="s">
        <v>88</v>
      </c>
      <c r="L5" s="3" t="s">
        <v>48</v>
      </c>
      <c r="M5" s="3">
        <v>31</v>
      </c>
      <c r="N5" s="3">
        <v>0</v>
      </c>
    </row>
    <row r="6" spans="1:14" x14ac:dyDescent="0.25">
      <c r="A6" s="9"/>
      <c r="B6" s="9"/>
      <c r="C6" s="9" t="s">
        <v>59</v>
      </c>
      <c r="D6" s="9"/>
      <c r="E6" s="9"/>
      <c r="F6" s="9"/>
      <c r="G6" s="9"/>
      <c r="H6" s="12">
        <f>ROUND(SUM(H2:H5),0)</f>
        <v>0</v>
      </c>
      <c r="I6" s="12">
        <f>ROUND(SUM(I2:I5),0)</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A1:N5"/>
  <sheetViews>
    <sheetView workbookViewId="0"/>
  </sheetViews>
  <sheetFormatPr defaultRowHeight="15" x14ac:dyDescent="0.25"/>
  <cols>
    <col min="1" max="2" width="20.7109375" customWidth="1"/>
    <col min="3" max="3" width="35.7109375" customWidth="1"/>
    <col min="4" max="4" width="7.7109375" customWidth="1"/>
    <col min="5" max="5" width="8.7109375" customWidth="1"/>
    <col min="6" max="9" width="12.7109375" customWidth="1"/>
    <col min="10" max="10" width="20.7109375" customWidth="1"/>
    <col min="11" max="11" width="12.7109375" customWidth="1"/>
    <col min="12" max="12" width="6.7109375" customWidth="1"/>
    <col min="13" max="14" width="8.7109375" customWidth="1"/>
  </cols>
  <sheetData>
    <row r="1" spans="1:14" ht="25.5" x14ac:dyDescent="0.25">
      <c r="A1" s="1" t="s">
        <v>25</v>
      </c>
      <c r="B1" s="1" t="s">
        <v>31</v>
      </c>
      <c r="C1" s="1" t="s">
        <v>32</v>
      </c>
      <c r="D1" s="6" t="s">
        <v>33</v>
      </c>
      <c r="E1" s="6" t="s">
        <v>34</v>
      </c>
      <c r="F1" s="6" t="s">
        <v>35</v>
      </c>
      <c r="G1" s="6" t="s">
        <v>36</v>
      </c>
      <c r="H1" s="6" t="s">
        <v>37</v>
      </c>
      <c r="I1" s="6" t="s">
        <v>38</v>
      </c>
      <c r="J1" s="10" t="s">
        <v>39</v>
      </c>
      <c r="K1" s="10" t="s">
        <v>40</v>
      </c>
      <c r="L1" s="10" t="s">
        <v>41</v>
      </c>
      <c r="M1" s="10" t="s">
        <v>42</v>
      </c>
      <c r="N1" s="10" t="s">
        <v>43</v>
      </c>
    </row>
    <row r="2" spans="1:14" ht="25.5" x14ac:dyDescent="0.25">
      <c r="A2" s="3">
        <v>1</v>
      </c>
      <c r="B2" s="2" t="s">
        <v>91</v>
      </c>
      <c r="C2" s="3" t="s">
        <v>92</v>
      </c>
      <c r="D2" s="2">
        <v>466.53</v>
      </c>
      <c r="E2" s="3" t="s">
        <v>68</v>
      </c>
      <c r="F2" s="4"/>
      <c r="G2" s="4"/>
      <c r="H2" s="7">
        <f>ROUND(F2*D2,0)</f>
        <v>0</v>
      </c>
      <c r="I2" s="7">
        <f>ROUND(G2*D2,0)</f>
        <v>0</v>
      </c>
      <c r="J2" s="11"/>
      <c r="K2" s="3" t="s">
        <v>93</v>
      </c>
      <c r="L2" s="3" t="s">
        <v>48</v>
      </c>
      <c r="M2" s="3">
        <v>35</v>
      </c>
      <c r="N2" s="3">
        <v>0.47</v>
      </c>
    </row>
    <row r="3" spans="1:14" ht="51" x14ac:dyDescent="0.25">
      <c r="A3" s="3">
        <v>2</v>
      </c>
      <c r="B3" s="2"/>
      <c r="C3" s="3" t="s">
        <v>94</v>
      </c>
      <c r="D3" s="2">
        <v>467</v>
      </c>
      <c r="E3" s="3" t="s">
        <v>68</v>
      </c>
      <c r="F3" s="4"/>
      <c r="G3" s="4"/>
      <c r="H3" s="7">
        <f>ROUND(F3*D3,0)</f>
        <v>0</v>
      </c>
      <c r="I3" s="7">
        <f>ROUND(G3*D3,0)</f>
        <v>0</v>
      </c>
      <c r="J3" s="11"/>
      <c r="K3" s="3" t="s">
        <v>95</v>
      </c>
      <c r="L3" s="3" t="s">
        <v>48</v>
      </c>
      <c r="M3" s="3">
        <v>35</v>
      </c>
      <c r="N3" s="3">
        <v>0.18</v>
      </c>
    </row>
    <row r="4" spans="1:14" ht="51" x14ac:dyDescent="0.25">
      <c r="A4" s="3">
        <v>3</v>
      </c>
      <c r="B4" s="2" t="s">
        <v>96</v>
      </c>
      <c r="C4" s="3" t="s">
        <v>97</v>
      </c>
      <c r="D4" s="2">
        <v>466.53</v>
      </c>
      <c r="E4" s="3" t="s">
        <v>68</v>
      </c>
      <c r="F4" s="4"/>
      <c r="G4" s="4"/>
      <c r="H4" s="7">
        <f>ROUND(F4*D4,0)</f>
        <v>0</v>
      </c>
      <c r="I4" s="7">
        <f>ROUND(G4*D4,0)</f>
        <v>0</v>
      </c>
      <c r="J4" s="11"/>
      <c r="K4" s="3" t="s">
        <v>98</v>
      </c>
      <c r="L4" s="3" t="s">
        <v>48</v>
      </c>
      <c r="M4" s="3">
        <v>35</v>
      </c>
      <c r="N4" s="3">
        <v>1.76</v>
      </c>
    </row>
    <row r="5" spans="1:14" x14ac:dyDescent="0.25">
      <c r="A5" s="9"/>
      <c r="B5" s="9"/>
      <c r="C5" s="9" t="s">
        <v>59</v>
      </c>
      <c r="D5" s="9"/>
      <c r="E5" s="9"/>
      <c r="F5" s="9"/>
      <c r="G5" s="9"/>
      <c r="H5" s="12">
        <f>ROUND(SUM(H2:H4),0)</f>
        <v>0</v>
      </c>
      <c r="I5" s="12">
        <f>ROUND(SUM(I2:I4),0)</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dimension ref="A1:N4"/>
  <sheetViews>
    <sheetView workbookViewId="0"/>
  </sheetViews>
  <sheetFormatPr defaultRowHeight="15" x14ac:dyDescent="0.25"/>
  <cols>
    <col min="1" max="2" width="20.7109375" customWidth="1"/>
    <col min="3" max="3" width="35.7109375" customWidth="1"/>
    <col min="4" max="4" width="7.7109375" customWidth="1"/>
    <col min="5" max="5" width="8.7109375" customWidth="1"/>
    <col min="6" max="9" width="12.7109375" customWidth="1"/>
    <col min="10" max="10" width="20.7109375" customWidth="1"/>
    <col min="11" max="11" width="12.7109375" customWidth="1"/>
    <col min="12" max="12" width="6.7109375" customWidth="1"/>
    <col min="13" max="14" width="8.7109375" customWidth="1"/>
  </cols>
  <sheetData>
    <row r="1" spans="1:14" ht="25.5" x14ac:dyDescent="0.25">
      <c r="A1" s="1" t="s">
        <v>25</v>
      </c>
      <c r="B1" s="1" t="s">
        <v>31</v>
      </c>
      <c r="C1" s="1" t="s">
        <v>32</v>
      </c>
      <c r="D1" s="6" t="s">
        <v>33</v>
      </c>
      <c r="E1" s="6" t="s">
        <v>34</v>
      </c>
      <c r="F1" s="6" t="s">
        <v>35</v>
      </c>
      <c r="G1" s="6" t="s">
        <v>36</v>
      </c>
      <c r="H1" s="6" t="s">
        <v>37</v>
      </c>
      <c r="I1" s="6" t="s">
        <v>38</v>
      </c>
      <c r="J1" s="10" t="s">
        <v>39</v>
      </c>
      <c r="K1" s="10" t="s">
        <v>40</v>
      </c>
      <c r="L1" s="10" t="s">
        <v>41</v>
      </c>
      <c r="M1" s="10" t="s">
        <v>42</v>
      </c>
      <c r="N1" s="10" t="s">
        <v>43</v>
      </c>
    </row>
    <row r="2" spans="1:14" x14ac:dyDescent="0.25">
      <c r="A2" s="3">
        <v>1</v>
      </c>
      <c r="B2" s="2" t="s">
        <v>101</v>
      </c>
      <c r="C2" s="3" t="s">
        <v>102</v>
      </c>
      <c r="D2" s="2">
        <v>5</v>
      </c>
      <c r="E2" s="3" t="s">
        <v>103</v>
      </c>
      <c r="F2" s="4"/>
      <c r="G2" s="4"/>
      <c r="H2" s="7">
        <f>ROUND(F2*D2,0)</f>
        <v>0</v>
      </c>
      <c r="I2" s="7">
        <f>ROUND(G2*D2,0)</f>
        <v>0</v>
      </c>
      <c r="J2" s="11"/>
      <c r="K2" s="3" t="s">
        <v>104</v>
      </c>
      <c r="L2" s="3" t="s">
        <v>48</v>
      </c>
      <c r="M2" s="3">
        <v>37</v>
      </c>
      <c r="N2" s="3">
        <v>7.13</v>
      </c>
    </row>
    <row r="3" spans="1:14" x14ac:dyDescent="0.25">
      <c r="A3" s="3">
        <v>2</v>
      </c>
      <c r="B3" s="2" t="s">
        <v>105</v>
      </c>
      <c r="C3" s="3" t="s">
        <v>106</v>
      </c>
      <c r="D3" s="2">
        <v>0.5</v>
      </c>
      <c r="E3" s="3" t="s">
        <v>103</v>
      </c>
      <c r="F3" s="4"/>
      <c r="G3" s="4"/>
      <c r="H3" s="7">
        <f>ROUND(F3*D3,0)</f>
        <v>0</v>
      </c>
      <c r="I3" s="7">
        <f>ROUND(G3*D3,0)</f>
        <v>0</v>
      </c>
      <c r="J3" s="11"/>
      <c r="K3" s="3" t="s">
        <v>107</v>
      </c>
      <c r="L3" s="3" t="s">
        <v>48</v>
      </c>
      <c r="M3" s="3">
        <v>37</v>
      </c>
      <c r="N3" s="3">
        <v>10.76</v>
      </c>
    </row>
    <row r="4" spans="1:14" x14ac:dyDescent="0.25">
      <c r="A4" s="9"/>
      <c r="B4" s="9"/>
      <c r="C4" s="9" t="s">
        <v>59</v>
      </c>
      <c r="D4" s="9"/>
      <c r="E4" s="9"/>
      <c r="F4" s="9"/>
      <c r="G4" s="9"/>
      <c r="H4" s="12">
        <f>ROUND(SUM(H2:H3),0)</f>
        <v>0</v>
      </c>
      <c r="I4" s="12">
        <f>ROUND(SUM(I2:I3),0)</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
  <dimension ref="A1:N6"/>
  <sheetViews>
    <sheetView workbookViewId="0"/>
  </sheetViews>
  <sheetFormatPr defaultRowHeight="15" x14ac:dyDescent="0.25"/>
  <cols>
    <col min="1" max="2" width="20.7109375" customWidth="1"/>
    <col min="3" max="3" width="35.7109375" customWidth="1"/>
    <col min="4" max="4" width="7.7109375" customWidth="1"/>
    <col min="5" max="5" width="8.7109375" customWidth="1"/>
    <col min="6" max="9" width="12.7109375" customWidth="1"/>
    <col min="10" max="10" width="20.7109375" customWidth="1"/>
    <col min="11" max="11" width="12.7109375" customWidth="1"/>
    <col min="12" max="12" width="6.7109375" customWidth="1"/>
    <col min="13" max="14" width="8.7109375" customWidth="1"/>
  </cols>
  <sheetData>
    <row r="1" spans="1:14" ht="25.5" x14ac:dyDescent="0.25">
      <c r="A1" s="1" t="s">
        <v>25</v>
      </c>
      <c r="B1" s="1" t="s">
        <v>31</v>
      </c>
      <c r="C1" s="1" t="s">
        <v>32</v>
      </c>
      <c r="D1" s="6" t="s">
        <v>33</v>
      </c>
      <c r="E1" s="6" t="s">
        <v>34</v>
      </c>
      <c r="F1" s="6" t="s">
        <v>35</v>
      </c>
      <c r="G1" s="6" t="s">
        <v>36</v>
      </c>
      <c r="H1" s="6" t="s">
        <v>37</v>
      </c>
      <c r="I1" s="6" t="s">
        <v>38</v>
      </c>
      <c r="J1" s="10" t="s">
        <v>39</v>
      </c>
      <c r="K1" s="10" t="s">
        <v>40</v>
      </c>
      <c r="L1" s="10" t="s">
        <v>41</v>
      </c>
      <c r="M1" s="10" t="s">
        <v>42</v>
      </c>
      <c r="N1" s="10" t="s">
        <v>43</v>
      </c>
    </row>
    <row r="2" spans="1:14" x14ac:dyDescent="0.25">
      <c r="A2" s="3">
        <v>1</v>
      </c>
      <c r="B2" s="2" t="s">
        <v>110</v>
      </c>
      <c r="C2" s="3" t="s">
        <v>111</v>
      </c>
      <c r="D2" s="2">
        <v>466.53</v>
      </c>
      <c r="E2" s="3" t="s">
        <v>68</v>
      </c>
      <c r="F2" s="4"/>
      <c r="G2" s="4"/>
      <c r="H2" s="7">
        <f>ROUND(F2*D2,0)</f>
        <v>0</v>
      </c>
      <c r="I2" s="7">
        <f>ROUND(G2*D2,0)</f>
        <v>0</v>
      </c>
      <c r="J2" s="11"/>
      <c r="K2" s="3" t="s">
        <v>112</v>
      </c>
      <c r="L2" s="3" t="s">
        <v>48</v>
      </c>
      <c r="M2" s="3">
        <v>41</v>
      </c>
      <c r="N2" s="3">
        <v>0.3</v>
      </c>
    </row>
    <row r="3" spans="1:14" ht="63.75" x14ac:dyDescent="0.25">
      <c r="A3" s="3">
        <v>2</v>
      </c>
      <c r="B3" s="2" t="s">
        <v>113</v>
      </c>
      <c r="C3" s="3" t="s">
        <v>114</v>
      </c>
      <c r="D3" s="2">
        <v>466.53</v>
      </c>
      <c r="E3" s="3" t="s">
        <v>68</v>
      </c>
      <c r="F3" s="4"/>
      <c r="G3" s="4"/>
      <c r="H3" s="7">
        <f>ROUND(F3*D3,0)</f>
        <v>0</v>
      </c>
      <c r="I3" s="7">
        <f>ROUND(G3*D3,0)</f>
        <v>0</v>
      </c>
      <c r="J3" s="11"/>
      <c r="K3" s="3" t="s">
        <v>115</v>
      </c>
      <c r="L3" s="3" t="s">
        <v>48</v>
      </c>
      <c r="M3" s="3">
        <v>41</v>
      </c>
      <c r="N3" s="3">
        <v>0.1</v>
      </c>
    </row>
    <row r="4" spans="1:14" ht="102" x14ac:dyDescent="0.25">
      <c r="A4" s="3">
        <v>3</v>
      </c>
      <c r="B4" s="2" t="s">
        <v>116</v>
      </c>
      <c r="C4" s="3" t="s">
        <v>117</v>
      </c>
      <c r="D4" s="2">
        <v>25</v>
      </c>
      <c r="E4" s="3" t="s">
        <v>64</v>
      </c>
      <c r="F4" s="4"/>
      <c r="G4" s="4"/>
      <c r="H4" s="7">
        <f>ROUND(F4*D4,0)</f>
        <v>0</v>
      </c>
      <c r="I4" s="7">
        <f>ROUND(G4*D4,0)</f>
        <v>0</v>
      </c>
      <c r="J4" s="11"/>
      <c r="K4" s="3" t="s">
        <v>118</v>
      </c>
      <c r="L4" s="3" t="s">
        <v>48</v>
      </c>
      <c r="M4" s="3">
        <v>41</v>
      </c>
      <c r="N4" s="3">
        <v>0.25</v>
      </c>
    </row>
    <row r="5" spans="1:14" ht="51" x14ac:dyDescent="0.25">
      <c r="A5" s="3">
        <v>4</v>
      </c>
      <c r="B5" s="2" t="s">
        <v>119</v>
      </c>
      <c r="C5" s="3" t="s">
        <v>120</v>
      </c>
      <c r="D5" s="2">
        <v>25</v>
      </c>
      <c r="E5" s="3" t="s">
        <v>64</v>
      </c>
      <c r="F5" s="4"/>
      <c r="G5" s="4"/>
      <c r="H5" s="7">
        <f>ROUND(F5*D5,0)</f>
        <v>0</v>
      </c>
      <c r="I5" s="7">
        <f>ROUND(G5*D5,0)</f>
        <v>0</v>
      </c>
      <c r="J5" s="11"/>
      <c r="K5" s="3" t="s">
        <v>121</v>
      </c>
      <c r="L5" s="3" t="s">
        <v>48</v>
      </c>
      <c r="M5" s="3">
        <v>41</v>
      </c>
      <c r="N5" s="3">
        <v>0.61</v>
      </c>
    </row>
    <row r="6" spans="1:14" x14ac:dyDescent="0.25">
      <c r="A6" s="9"/>
      <c r="B6" s="9"/>
      <c r="C6" s="9" t="s">
        <v>59</v>
      </c>
      <c r="D6" s="9"/>
      <c r="E6" s="9"/>
      <c r="F6" s="9"/>
      <c r="G6" s="9"/>
      <c r="H6" s="12">
        <f>ROUND(SUM(H2:H5),0)</f>
        <v>0</v>
      </c>
      <c r="I6" s="12">
        <f>ROUND(SUM(I2:I5),0)</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11</vt:i4>
      </vt:variant>
    </vt:vector>
  </HeadingPairs>
  <TitlesOfParts>
    <vt:vector size="11" baseType="lpstr">
      <vt:lpstr>Info</vt:lpstr>
      <vt:lpstr>Főösszesítő</vt:lpstr>
      <vt:lpstr>Munkanem összesítő</vt:lpstr>
      <vt:lpstr>Bontási m.</vt:lpstr>
      <vt:lpstr>Zsaluzás és Állványozás</vt:lpstr>
      <vt:lpstr>Helyszíni beton és vasbeton m.</vt:lpstr>
      <vt:lpstr>Ácsmunkák</vt:lpstr>
      <vt:lpstr>Égéstermék elvezetők</vt:lpstr>
      <vt:lpstr>Tetőfedés</vt:lpstr>
      <vt:lpstr>Bádogozás</vt:lpstr>
      <vt:lpstr>Szigetelés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Zámoly tetőcsere</dc:title>
  <dc:subject/>
  <dc:creator/>
  <cp:keywords/>
  <dc:description/>
  <cp:lastModifiedBy>Építész</cp:lastModifiedBy>
  <dcterms:created xsi:type="dcterms:W3CDTF">2020-03-16T14:04:57Z</dcterms:created>
  <dcterms:modified xsi:type="dcterms:W3CDTF">2020-03-17T15:41:09Z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198870</vt:lpwstr>
  </property>
  <property fmtid="{D5CDD505-2E9C-101B-9397-08002B2CF9AE}" pid="3" name="title">
    <vt:lpwstr>Zámoly tetőcsere</vt:lpwstr>
  </property>
  <property fmtid="{D5CDD505-2E9C-101B-9397-08002B2CF9AE}" pid="4" name="lessonfee">
    <vt:i4>3300</vt:i4>
  </property>
  <property fmtid="{D5CDD505-2E9C-101B-9397-08002B2CF9AE}" pid="5" name="norm_type_id">
    <vt:lpwstr>2</vt:lpwstr>
  </property>
  <property fmtid="{D5CDD505-2E9C-101B-9397-08002B2CF9AE}" pid="6" name="tender_iow_id">
    <vt:lpwstr>2</vt:lpwstr>
  </property>
  <property fmtid="{D5CDD505-2E9C-101B-9397-08002B2CF9AE}" pid="7" name="created">
    <vt:lpwstr>2020-03-16 14:04:57</vt:lpwstr>
  </property>
  <property fmtid="{D5CDD505-2E9C-101B-9397-08002B2CF9AE}" pid="8" name="changed">
    <vt:lpwstr>2020-03-17 16:30:18</vt:lpwstr>
  </property>
  <property fmtid="{D5CDD505-2E9C-101B-9397-08002B2CF9AE}" pid="9" name="osum">
    <vt:lpwstr>21945371.00</vt:lpwstr>
  </property>
  <property fmtid="{D5CDD505-2E9C-101B-9397-08002B2CF9AE}" pid="10" name="priceversion">
    <vt:lpwstr>2020.01.01</vt:lpwstr>
  </property>
  <property fmtid="{D5CDD505-2E9C-101B-9397-08002B2CF9AE}" pid="11" name="currency">
    <vt:lpwstr>HUF</vt:lpwstr>
  </property>
</Properties>
</file>